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ularios_Apresentações LHD\"/>
    </mc:Choice>
  </mc:AlternateContent>
  <xr:revisionPtr revIDLastSave="0" documentId="8_{231E66AC-3CF9-42E6-AD0E-80F53BA1E457}" xr6:coauthVersionLast="47" xr6:coauthVersionMax="47" xr10:uidLastSave="{00000000-0000-0000-0000-000000000000}"/>
  <bookViews>
    <workbookView xWindow="-120" yWindow="-120" windowWidth="21840" windowHeight="13140" tabRatio="893" xr2:uid="{00000000-000D-0000-FFFF-FFFF00000000}"/>
  </bookViews>
  <sheets>
    <sheet name="Ayuda de como llenar" sheetId="40" r:id="rId1"/>
    <sheet name="Hoja para INFO Reportes" sheetId="39" r:id="rId2"/>
    <sheet name="TODOS LOS REPORTES" sheetId="1" r:id="rId3"/>
    <sheet name="1 - HI955" sheetId="2" r:id="rId4"/>
    <sheet name="2-" sheetId="20" r:id="rId5"/>
    <sheet name="3 - " sheetId="23" r:id="rId6"/>
    <sheet name="4 - " sheetId="24" r:id="rId7"/>
    <sheet name="5 - " sheetId="25" r:id="rId8"/>
    <sheet name="6 - " sheetId="26" r:id="rId9"/>
    <sheet name="7 - " sheetId="27" r:id="rId10"/>
    <sheet name="8 - " sheetId="28" r:id="rId11"/>
    <sheet name="9 - " sheetId="29" r:id="rId12"/>
    <sheet name="10 - " sheetId="30" r:id="rId13"/>
    <sheet name="11 - " sheetId="31" r:id="rId14"/>
    <sheet name="12 - " sheetId="32" r:id="rId15"/>
    <sheet name="13 - " sheetId="33" r:id="rId16"/>
    <sheet name="14 - " sheetId="34" r:id="rId17"/>
    <sheet name="15 - " sheetId="35" r:id="rId18"/>
    <sheet name="16 - " sheetId="36" r:id="rId19"/>
    <sheet name="17 - " sheetId="22" r:id="rId20"/>
    <sheet name="18 - " sheetId="38" r:id="rId21"/>
    <sheet name="19 - " sheetId="37" r:id="rId22"/>
    <sheet name="20 -" sheetId="21" r:id="rId23"/>
  </sheets>
  <definedNames>
    <definedName name="_xlnm._FilterDatabase" localSheetId="2" hidden="1">'TODOS LOS REPORTES'!$A$2:$AL$13</definedName>
    <definedName name="_xlnm.Print_Area" localSheetId="3">'1 - HI955'!$A$1:$Z$46</definedName>
    <definedName name="_xlnm.Print_Area" localSheetId="12">'10 - '!$A$1:$Z$46</definedName>
    <definedName name="_xlnm.Print_Area" localSheetId="13">'11 - '!$A$1:$Z$46</definedName>
    <definedName name="_xlnm.Print_Area" localSheetId="14">'12 - '!$A$1:$Z$46</definedName>
    <definedName name="_xlnm.Print_Area" localSheetId="15">'13 - '!$A$1:$Z$46</definedName>
    <definedName name="_xlnm.Print_Area" localSheetId="16">'14 - '!$A$1:$Z$46</definedName>
    <definedName name="_xlnm.Print_Area" localSheetId="17">'15 - '!$A$1:$Z$46</definedName>
    <definedName name="_xlnm.Print_Area" localSheetId="18">'16 - '!$A$1:$Z$46</definedName>
    <definedName name="_xlnm.Print_Area" localSheetId="19">'17 - '!$A$1:$Z$46</definedName>
    <definedName name="_xlnm.Print_Area" localSheetId="20">'18 - '!$A$1:$Z$46</definedName>
    <definedName name="_xlnm.Print_Area" localSheetId="21">'19 - '!$A$1:$Z$46</definedName>
    <definedName name="_xlnm.Print_Area" localSheetId="4">'2-'!$A$1:$Z$46</definedName>
    <definedName name="_xlnm.Print_Area" localSheetId="22">'20 -'!$A$1:$Z$46</definedName>
    <definedName name="_xlnm.Print_Area" localSheetId="5">'3 - '!$A$1:$Z$46</definedName>
    <definedName name="_xlnm.Print_Area" localSheetId="6">'4 - '!$A$1:$Z$46</definedName>
    <definedName name="_xlnm.Print_Area" localSheetId="7">'5 - '!$A$1:$Z$46</definedName>
    <definedName name="_xlnm.Print_Area" localSheetId="8">'6 - '!$A$1:$Z$46</definedName>
    <definedName name="_xlnm.Print_Area" localSheetId="9">'7 - '!$A$1:$Z$46</definedName>
    <definedName name="_xlnm.Print_Area" localSheetId="10">'8 - '!$A$1:$Z$46</definedName>
    <definedName name="_xlnm.Print_Area" localSheetId="11">'9 - '!$A$1:$Z$46</definedName>
    <definedName name="_xlnm.Print_Area" localSheetId="0">'Ayuda de como llenar'!$A$1:$AG$58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3" i="2" l="1"/>
  <c r="K23" i="21" l="1"/>
  <c r="K23" i="37"/>
  <c r="K23" i="38"/>
  <c r="K23" i="22"/>
  <c r="K23" i="36"/>
  <c r="K23" i="35"/>
  <c r="K23" i="34"/>
  <c r="K23" i="33"/>
  <c r="K23" i="32"/>
  <c r="K23" i="31"/>
  <c r="K23" i="29"/>
  <c r="K23" i="28"/>
  <c r="K23" i="27"/>
  <c r="K23" i="26"/>
  <c r="K23" i="25"/>
  <c r="K23" i="24"/>
  <c r="K23" i="23"/>
  <c r="K23" i="20"/>
  <c r="K23" i="2"/>
  <c r="Z15" i="23"/>
  <c r="U15" i="23"/>
  <c r="Z15" i="24"/>
  <c r="U15" i="24"/>
  <c r="Z15" i="25"/>
  <c r="U15" i="25"/>
  <c r="Z15" i="26"/>
  <c r="U15" i="26"/>
  <c r="Z15" i="27"/>
  <c r="U15" i="27"/>
  <c r="Z15" i="28"/>
  <c r="U15" i="28"/>
  <c r="Z15" i="29"/>
  <c r="U15" i="29"/>
  <c r="Z15" i="30"/>
  <c r="U15" i="30"/>
  <c r="Z15" i="31"/>
  <c r="U15" i="31"/>
  <c r="Z15" i="32"/>
  <c r="U15" i="32"/>
  <c r="Z15" i="33"/>
  <c r="U15" i="33"/>
  <c r="Z15" i="34"/>
  <c r="U15" i="34"/>
  <c r="Z15" i="35"/>
  <c r="U15" i="35"/>
  <c r="Z15" i="36"/>
  <c r="U15" i="36"/>
  <c r="Z15" i="22"/>
  <c r="U15" i="22"/>
  <c r="Z15" i="38"/>
  <c r="U15" i="38"/>
  <c r="Z15" i="37"/>
  <c r="U15" i="37"/>
  <c r="Z15" i="21"/>
  <c r="U15" i="21"/>
  <c r="U16" i="21"/>
  <c r="U16" i="37"/>
  <c r="U16" i="38"/>
  <c r="U16" i="22"/>
  <c r="U16" i="36"/>
  <c r="U16" i="35"/>
  <c r="U16" i="34"/>
  <c r="U16" i="33"/>
  <c r="U16" i="32"/>
  <c r="U16" i="31"/>
  <c r="U16" i="30"/>
  <c r="U16" i="29"/>
  <c r="U16" i="28"/>
  <c r="U16" i="27"/>
  <c r="U16" i="26"/>
  <c r="U16" i="25"/>
  <c r="U16" i="24"/>
  <c r="U16" i="23"/>
  <c r="U16" i="20"/>
  <c r="Z15" i="20"/>
  <c r="U15" i="20"/>
  <c r="N7" i="21" l="1"/>
  <c r="N7" i="37"/>
  <c r="N7" i="38"/>
  <c r="N7" i="22"/>
  <c r="N7" i="36"/>
  <c r="N7" i="35"/>
  <c r="N7" i="34"/>
  <c r="N7" i="33"/>
  <c r="N7" i="32"/>
  <c r="N7" i="31"/>
  <c r="N7" i="30"/>
  <c r="N7" i="29"/>
  <c r="N7" i="28"/>
  <c r="N7" i="27"/>
  <c r="N7" i="26"/>
  <c r="N7" i="25"/>
  <c r="N7" i="24"/>
  <c r="N7" i="23"/>
  <c r="N7" i="20"/>
  <c r="N7" i="2"/>
  <c r="U32" i="21" l="1"/>
  <c r="Z24" i="21"/>
  <c r="Y23" i="21"/>
  <c r="U23" i="21"/>
  <c r="O24" i="21"/>
  <c r="P23" i="21"/>
  <c r="S22" i="21"/>
  <c r="Y18" i="21"/>
  <c r="V18" i="21"/>
  <c r="H18" i="21"/>
  <c r="P15" i="21"/>
  <c r="U34" i="21"/>
  <c r="E32" i="21"/>
  <c r="K24" i="21"/>
  <c r="A22" i="21"/>
  <c r="A18" i="21"/>
  <c r="A15" i="21"/>
  <c r="A40" i="21"/>
  <c r="A38" i="21"/>
  <c r="C34" i="21"/>
  <c r="E34" i="21" s="1"/>
  <c r="B32" i="21"/>
  <c r="A30" i="21"/>
  <c r="H25" i="21"/>
  <c r="Q22" i="21"/>
  <c r="E19" i="21"/>
  <c r="L18" i="21"/>
  <c r="N16" i="21"/>
  <c r="N14" i="21"/>
  <c r="Q12" i="21"/>
  <c r="A40" i="37"/>
  <c r="A38" i="37"/>
  <c r="U34" i="37"/>
  <c r="U32" i="37"/>
  <c r="C34" i="37"/>
  <c r="E34" i="37" s="1"/>
  <c r="I32" i="37"/>
  <c r="E32" i="37"/>
  <c r="B32" i="37"/>
  <c r="A30" i="37"/>
  <c r="Z24" i="37"/>
  <c r="Y23" i="37"/>
  <c r="U23" i="37"/>
  <c r="K24" i="37"/>
  <c r="S22" i="37"/>
  <c r="H25" i="37"/>
  <c r="O24" i="37"/>
  <c r="P23" i="37"/>
  <c r="Q22" i="37"/>
  <c r="A22" i="37"/>
  <c r="Y18" i="37"/>
  <c r="V18" i="37"/>
  <c r="P15" i="37"/>
  <c r="H18" i="37"/>
  <c r="A18" i="37"/>
  <c r="E19" i="37"/>
  <c r="L18" i="37"/>
  <c r="N16" i="37"/>
  <c r="N14" i="37"/>
  <c r="A15" i="37"/>
  <c r="Q12" i="37"/>
  <c r="A40" i="38"/>
  <c r="A38" i="38"/>
  <c r="U34" i="38"/>
  <c r="U32" i="38"/>
  <c r="E34" i="38"/>
  <c r="C34" i="38"/>
  <c r="I32" i="38"/>
  <c r="E32" i="38"/>
  <c r="B32" i="38"/>
  <c r="A30" i="38"/>
  <c r="Z24" i="38"/>
  <c r="Y23" i="38"/>
  <c r="U23" i="38"/>
  <c r="S22" i="38"/>
  <c r="H25" i="38"/>
  <c r="O24" i="38"/>
  <c r="P23" i="38"/>
  <c r="Q22" i="38"/>
  <c r="K24" i="38"/>
  <c r="A22" i="38"/>
  <c r="Y18" i="38"/>
  <c r="V18" i="38"/>
  <c r="E19" i="38"/>
  <c r="L18" i="38"/>
  <c r="H18" i="38"/>
  <c r="A18" i="38"/>
  <c r="P15" i="38"/>
  <c r="N16" i="38"/>
  <c r="N14" i="38"/>
  <c r="A15" i="38"/>
  <c r="Q12" i="38" l="1"/>
  <c r="A40" i="22"/>
  <c r="A38" i="22"/>
  <c r="U34" i="22"/>
  <c r="U32" i="22"/>
  <c r="C34" i="22"/>
  <c r="E34" i="22" s="1"/>
  <c r="I32" i="22"/>
  <c r="E32" i="22"/>
  <c r="B32" i="22"/>
  <c r="A30" i="22"/>
  <c r="H25" i="22"/>
  <c r="Z24" i="22"/>
  <c r="O24" i="22"/>
  <c r="K24" i="22"/>
  <c r="Y23" i="22"/>
  <c r="U23" i="22"/>
  <c r="P23" i="22"/>
  <c r="S22" i="22"/>
  <c r="Q22" i="22"/>
  <c r="A22" i="22"/>
  <c r="E19" i="22"/>
  <c r="Y18" i="22"/>
  <c r="V18" i="22"/>
  <c r="L18" i="22"/>
  <c r="H18" i="22"/>
  <c r="A18" i="22"/>
  <c r="P15" i="22"/>
  <c r="N16" i="22"/>
  <c r="N14" i="22"/>
  <c r="A15" i="22"/>
  <c r="Q12" i="22"/>
  <c r="A40" i="36"/>
  <c r="A38" i="36"/>
  <c r="U34" i="36"/>
  <c r="U32" i="36"/>
  <c r="C34" i="36"/>
  <c r="E34" i="36" s="1"/>
  <c r="I32" i="36"/>
  <c r="E32" i="36"/>
  <c r="B32" i="36"/>
  <c r="A30" i="36"/>
  <c r="H25" i="36"/>
  <c r="Z24" i="36"/>
  <c r="Y23" i="36"/>
  <c r="U23" i="36"/>
  <c r="S22" i="36"/>
  <c r="O24" i="36"/>
  <c r="Q22" i="36"/>
  <c r="P23" i="36"/>
  <c r="K24" i="36"/>
  <c r="A22" i="36"/>
  <c r="E19" i="36"/>
  <c r="Y18" i="36"/>
  <c r="V18" i="36"/>
  <c r="L18" i="36"/>
  <c r="H18" i="36"/>
  <c r="P15" i="36"/>
  <c r="N16" i="36"/>
  <c r="N14" i="36"/>
  <c r="A18" i="36"/>
  <c r="A15" i="36"/>
  <c r="Q12" i="36"/>
  <c r="A40" i="35"/>
  <c r="A38" i="35"/>
  <c r="U34" i="35"/>
  <c r="U32" i="35"/>
  <c r="E34" i="35"/>
  <c r="C34" i="35"/>
  <c r="I32" i="35"/>
  <c r="E32" i="35"/>
  <c r="B32" i="35"/>
  <c r="A30" i="35"/>
  <c r="H25" i="35"/>
  <c r="Z24" i="35"/>
  <c r="Y23" i="35"/>
  <c r="U23" i="35"/>
  <c r="O24" i="35"/>
  <c r="P23" i="35"/>
  <c r="K24" i="35"/>
  <c r="S22" i="35"/>
  <c r="Q22" i="35"/>
  <c r="A22" i="35"/>
  <c r="E19" i="35"/>
  <c r="V18" i="35"/>
  <c r="L18" i="35"/>
  <c r="H18" i="35"/>
  <c r="A18" i="35"/>
  <c r="P15" i="35"/>
  <c r="N16" i="35"/>
  <c r="N14" i="35"/>
  <c r="A15" i="35"/>
  <c r="Q12" i="35"/>
  <c r="A40" i="34"/>
  <c r="A38" i="34"/>
  <c r="U34" i="34"/>
  <c r="U32" i="34"/>
  <c r="C34" i="34"/>
  <c r="E34" i="34" s="1"/>
  <c r="I32" i="34"/>
  <c r="E32" i="34"/>
  <c r="B32" i="34"/>
  <c r="A30" i="34"/>
  <c r="Z24" i="34"/>
  <c r="Y23" i="34"/>
  <c r="U23" i="34"/>
  <c r="H25" i="34"/>
  <c r="O24" i="34"/>
  <c r="P23" i="34"/>
  <c r="K24" i="34"/>
  <c r="S22" i="34"/>
  <c r="Q22" i="34"/>
  <c r="A22" i="34"/>
  <c r="E19" i="34"/>
  <c r="Y18" i="34"/>
  <c r="V18" i="34"/>
  <c r="L18" i="34"/>
  <c r="H18" i="34"/>
  <c r="A18" i="34"/>
  <c r="P15" i="34"/>
  <c r="N16" i="34"/>
  <c r="N14" i="34"/>
  <c r="A15" i="34"/>
  <c r="Q12" i="34"/>
  <c r="A40" i="33"/>
  <c r="A38" i="33"/>
  <c r="U34" i="33"/>
  <c r="U32" i="33"/>
  <c r="C34" i="33"/>
  <c r="E34" i="33" s="1"/>
  <c r="I32" i="33"/>
  <c r="E32" i="33"/>
  <c r="B32" i="33"/>
  <c r="A30" i="33"/>
  <c r="H25" i="33"/>
  <c r="Z24" i="33"/>
  <c r="O24" i="33"/>
  <c r="K24" i="33"/>
  <c r="Y23" i="33"/>
  <c r="U23" i="33"/>
  <c r="P23" i="33"/>
  <c r="S22" i="33"/>
  <c r="Q22" i="33"/>
  <c r="A22" i="33"/>
  <c r="E19" i="33"/>
  <c r="Y18" i="33"/>
  <c r="V18" i="33"/>
  <c r="L18" i="33"/>
  <c r="H18" i="33"/>
  <c r="A18" i="33"/>
  <c r="P15" i="33"/>
  <c r="N16" i="33"/>
  <c r="N14" i="33"/>
  <c r="A15" i="33"/>
  <c r="Q12" i="33"/>
  <c r="U34" i="32"/>
  <c r="U32" i="32"/>
  <c r="C34" i="32"/>
  <c r="E34" i="32" s="1"/>
  <c r="I32" i="32"/>
  <c r="E32" i="32"/>
  <c r="B32" i="32"/>
  <c r="A40" i="32"/>
  <c r="A38" i="32"/>
  <c r="A30" i="32"/>
  <c r="H25" i="32"/>
  <c r="Z24" i="32"/>
  <c r="Y23" i="32"/>
  <c r="S22" i="32"/>
  <c r="U23" i="32"/>
  <c r="O24" i="32"/>
  <c r="P23" i="32"/>
  <c r="Q22" i="32"/>
  <c r="K24" i="32"/>
  <c r="A22" i="32"/>
  <c r="E19" i="32"/>
  <c r="Y18" i="32"/>
  <c r="V18" i="32"/>
  <c r="L18" i="32"/>
  <c r="H18" i="32"/>
  <c r="A18" i="32"/>
  <c r="P15" i="32"/>
  <c r="N16" i="32"/>
  <c r="N14" i="32"/>
  <c r="A15" i="32"/>
  <c r="Q12" i="32"/>
  <c r="A40" i="30"/>
  <c r="A38" i="30"/>
  <c r="U34" i="30"/>
  <c r="U32" i="30"/>
  <c r="C34" i="30"/>
  <c r="E34" i="30" s="1"/>
  <c r="I32" i="30"/>
  <c r="E32" i="30"/>
  <c r="B32" i="30"/>
  <c r="A30" i="30"/>
  <c r="H25" i="30"/>
  <c r="Z24" i="30"/>
  <c r="O24" i="30"/>
  <c r="K24" i="30"/>
  <c r="S22" i="30"/>
  <c r="R31" i="30" s="1"/>
  <c r="Q22" i="30"/>
  <c r="Y23" i="30"/>
  <c r="U23" i="30"/>
  <c r="P23" i="30"/>
  <c r="A22" i="30"/>
  <c r="E19" i="30"/>
  <c r="Y18" i="30"/>
  <c r="V18" i="30"/>
  <c r="L18" i="30"/>
  <c r="H18" i="30"/>
  <c r="A18" i="30"/>
  <c r="P15" i="30"/>
  <c r="N16" i="30"/>
  <c r="N14" i="30"/>
  <c r="A15" i="30"/>
  <c r="Q12" i="30"/>
  <c r="A40" i="29"/>
  <c r="A38" i="29"/>
  <c r="U34" i="29"/>
  <c r="U32" i="29"/>
  <c r="C34" i="29"/>
  <c r="E34" i="29" s="1"/>
  <c r="I32" i="29"/>
  <c r="E32" i="29"/>
  <c r="B32" i="29"/>
  <c r="A30" i="29"/>
  <c r="H25" i="29"/>
  <c r="Z24" i="29"/>
  <c r="Y23" i="29"/>
  <c r="U23" i="29"/>
  <c r="O24" i="29"/>
  <c r="P23" i="29"/>
  <c r="K24" i="29"/>
  <c r="S22" i="29"/>
  <c r="R31" i="29" s="1"/>
  <c r="Q22" i="29"/>
  <c r="A22" i="29"/>
  <c r="Y18" i="29"/>
  <c r="V18" i="29"/>
  <c r="E19" i="29"/>
  <c r="L18" i="29"/>
  <c r="H18" i="29"/>
  <c r="A18" i="29"/>
  <c r="P15" i="29"/>
  <c r="N16" i="29"/>
  <c r="N14" i="29"/>
  <c r="A15" i="29"/>
  <c r="Q12" i="29"/>
  <c r="A40" i="31"/>
  <c r="A38" i="31"/>
  <c r="U34" i="31"/>
  <c r="U32" i="31"/>
  <c r="C34" i="31"/>
  <c r="E34" i="31" s="1"/>
  <c r="I32" i="31"/>
  <c r="E32" i="31"/>
  <c r="B32" i="31"/>
  <c r="A30" i="31"/>
  <c r="H25" i="31"/>
  <c r="Z24" i="31"/>
  <c r="Y23" i="31"/>
  <c r="U23" i="31"/>
  <c r="O24" i="31"/>
  <c r="P23" i="31"/>
  <c r="K24" i="31"/>
  <c r="S22" i="31"/>
  <c r="R31" i="31" s="1"/>
  <c r="Q22" i="31"/>
  <c r="A22" i="31"/>
  <c r="E19" i="31"/>
  <c r="Y18" i="31"/>
  <c r="V18" i="31"/>
  <c r="L18" i="31"/>
  <c r="H18" i="31"/>
  <c r="A18" i="31"/>
  <c r="P15" i="31"/>
  <c r="N16" i="31"/>
  <c r="N14" i="31"/>
  <c r="A15" i="31"/>
  <c r="Q12" i="31"/>
  <c r="U34" i="28"/>
  <c r="U32" i="28"/>
  <c r="E34" i="28"/>
  <c r="C34" i="28"/>
  <c r="I32" i="28"/>
  <c r="E32" i="28"/>
  <c r="B32" i="28"/>
  <c r="A30" i="28"/>
  <c r="H25" i="28"/>
  <c r="K24" i="28"/>
  <c r="O24" i="28"/>
  <c r="Z24" i="28"/>
  <c r="Y23" i="28"/>
  <c r="U23" i="28"/>
  <c r="P23" i="28"/>
  <c r="S22" i="28"/>
  <c r="Q22" i="28"/>
  <c r="A22" i="28"/>
  <c r="E19" i="28"/>
  <c r="Y18" i="28"/>
  <c r="V18" i="28"/>
  <c r="L18" i="28"/>
  <c r="H18" i="28"/>
  <c r="A18" i="28"/>
  <c r="P15" i="28"/>
  <c r="N16" i="28"/>
  <c r="N14" i="28"/>
  <c r="A15" i="28"/>
  <c r="Q12" i="28"/>
  <c r="A38" i="28"/>
  <c r="A40" i="28"/>
  <c r="U34" i="27"/>
  <c r="U32" i="27"/>
  <c r="C34" i="27"/>
  <c r="E34" i="27" s="1"/>
  <c r="I32" i="27"/>
  <c r="E32" i="27"/>
  <c r="B32" i="27"/>
  <c r="A30" i="27"/>
  <c r="H25" i="27"/>
  <c r="Z24" i="27"/>
  <c r="O24" i="27"/>
  <c r="K24" i="27"/>
  <c r="Y23" i="27"/>
  <c r="U23" i="27"/>
  <c r="P23" i="27"/>
  <c r="S22" i="27"/>
  <c r="Q22" i="27"/>
  <c r="A22" i="27"/>
  <c r="E19" i="27"/>
  <c r="Y18" i="27"/>
  <c r="V18" i="27"/>
  <c r="L18" i="27"/>
  <c r="H18" i="27"/>
  <c r="A18" i="27"/>
  <c r="P15" i="27"/>
  <c r="N16" i="27"/>
  <c r="N14" i="27"/>
  <c r="A15" i="27"/>
  <c r="Q12" i="27"/>
  <c r="A40" i="27"/>
  <c r="A38" i="27"/>
  <c r="A38" i="26"/>
  <c r="U34" i="26"/>
  <c r="U32" i="26"/>
  <c r="C34" i="26"/>
  <c r="E34" i="26" s="1"/>
  <c r="I32" i="26"/>
  <c r="E32" i="26"/>
  <c r="B32" i="26"/>
  <c r="A30" i="26"/>
  <c r="H25" i="26"/>
  <c r="Z24" i="26"/>
  <c r="O24" i="26"/>
  <c r="K24" i="26"/>
  <c r="Y23" i="26"/>
  <c r="U23" i="26"/>
  <c r="P23" i="26"/>
  <c r="S22" i="26"/>
  <c r="Q22" i="26"/>
  <c r="A22" i="26"/>
  <c r="E19" i="26"/>
  <c r="Y18" i="26"/>
  <c r="V18" i="26"/>
  <c r="L18" i="26"/>
  <c r="H18" i="26"/>
  <c r="A18" i="26"/>
  <c r="P15" i="26"/>
  <c r="N16" i="26"/>
  <c r="N14" i="26"/>
  <c r="A15" i="26"/>
  <c r="Q12" i="26"/>
  <c r="A40" i="26"/>
  <c r="A40" i="25"/>
  <c r="A38" i="25"/>
  <c r="C34" i="25"/>
  <c r="E34" i="25" s="1"/>
  <c r="I32" i="25"/>
  <c r="E32" i="25"/>
  <c r="B32" i="25"/>
  <c r="A30" i="25"/>
  <c r="H25" i="25"/>
  <c r="Z24" i="25"/>
  <c r="Y23" i="25"/>
  <c r="U23" i="25"/>
  <c r="O24" i="25"/>
  <c r="P23" i="25"/>
  <c r="K24" i="25"/>
  <c r="S22" i="25"/>
  <c r="R31" i="25" s="1"/>
  <c r="Q22" i="25"/>
  <c r="A22" i="25"/>
  <c r="E19" i="25"/>
  <c r="Y18" i="25"/>
  <c r="V18" i="25"/>
  <c r="L18" i="25"/>
  <c r="H18" i="25"/>
  <c r="A18" i="25"/>
  <c r="P15" i="25"/>
  <c r="N16" i="25"/>
  <c r="N14" i="25"/>
  <c r="A15" i="25"/>
  <c r="Q12" i="25"/>
  <c r="A40" i="24"/>
  <c r="A38" i="24"/>
  <c r="U34" i="24"/>
  <c r="U32" i="24"/>
  <c r="C34" i="24"/>
  <c r="E34" i="24" s="1"/>
  <c r="I32" i="24"/>
  <c r="E32" i="24"/>
  <c r="B32" i="24"/>
  <c r="A30" i="24"/>
  <c r="Z24" i="24"/>
  <c r="H25" i="24"/>
  <c r="O24" i="24"/>
  <c r="K24" i="24"/>
  <c r="Y23" i="24"/>
  <c r="U23" i="24"/>
  <c r="P23" i="24"/>
  <c r="S22" i="24"/>
  <c r="R31" i="24" s="1"/>
  <c r="Q22" i="24"/>
  <c r="A22" i="24"/>
  <c r="E19" i="24"/>
  <c r="Y18" i="24"/>
  <c r="V18" i="24"/>
  <c r="L18" i="24"/>
  <c r="H18" i="24"/>
  <c r="A18" i="24"/>
  <c r="P15" i="24"/>
  <c r="N16" i="24"/>
  <c r="N14" i="24"/>
  <c r="A15" i="24"/>
  <c r="Q12" i="24"/>
  <c r="A40" i="23"/>
  <c r="A38" i="23"/>
  <c r="U32" i="23"/>
  <c r="E34" i="23"/>
  <c r="I32" i="23"/>
  <c r="E32" i="23"/>
  <c r="B32" i="23"/>
  <c r="A30" i="23"/>
  <c r="H25" i="23"/>
  <c r="Z24" i="23"/>
  <c r="Y23" i="23"/>
  <c r="U23" i="23"/>
  <c r="O24" i="23"/>
  <c r="P23" i="23"/>
  <c r="K24" i="23"/>
  <c r="S22" i="23"/>
  <c r="Q22" i="23"/>
  <c r="A22" i="23"/>
  <c r="E19" i="23"/>
  <c r="Y18" i="23"/>
  <c r="V18" i="23"/>
  <c r="L18" i="23"/>
  <c r="H18" i="23"/>
  <c r="A18" i="23"/>
  <c r="P15" i="23"/>
  <c r="N16" i="23"/>
  <c r="N14" i="23"/>
  <c r="A15" i="23"/>
  <c r="Q12" i="23"/>
  <c r="R31" i="36"/>
  <c r="E12" i="36"/>
  <c r="A40" i="20"/>
  <c r="A38" i="20"/>
  <c r="U32" i="20"/>
  <c r="E34" i="20"/>
  <c r="I32" i="20"/>
  <c r="E32" i="20"/>
  <c r="B32" i="20"/>
  <c r="A30" i="20"/>
  <c r="H25" i="20"/>
  <c r="Z24" i="20"/>
  <c r="O24" i="20"/>
  <c r="K24" i="20"/>
  <c r="Y23" i="20"/>
  <c r="U23" i="20"/>
  <c r="P23" i="20"/>
  <c r="R31" i="20"/>
  <c r="E19" i="20"/>
  <c r="Y18" i="20"/>
  <c r="V18" i="20"/>
  <c r="N14" i="20"/>
  <c r="Q12" i="20"/>
  <c r="I32" i="21"/>
  <c r="R31" i="21"/>
  <c r="E12" i="21"/>
  <c r="R31" i="37"/>
  <c r="E12" i="37"/>
  <c r="R31" i="38"/>
  <c r="E12" i="38"/>
  <c r="R31" i="22"/>
  <c r="E12" i="22"/>
  <c r="R31" i="35"/>
  <c r="Y18" i="35"/>
  <c r="E12" i="35"/>
  <c r="R31" i="34"/>
  <c r="E12" i="34"/>
  <c r="R31" i="33"/>
  <c r="E12" i="33"/>
  <c r="R31" i="32"/>
  <c r="E12" i="32"/>
  <c r="E12" i="31"/>
  <c r="E12" i="30"/>
  <c r="E12" i="29"/>
  <c r="R31" i="28"/>
  <c r="E12" i="28"/>
  <c r="R31" i="27"/>
  <c r="E12" i="27"/>
  <c r="R31" i="26"/>
  <c r="E12" i="26"/>
  <c r="U34" i="25"/>
  <c r="U32" i="25"/>
  <c r="E12" i="25"/>
  <c r="E12" i="24"/>
  <c r="E12" i="23"/>
  <c r="R33" i="20"/>
  <c r="A40" i="2"/>
  <c r="O24" i="2"/>
  <c r="K24" i="2"/>
  <c r="P23" i="2"/>
  <c r="E19" i="2"/>
  <c r="Y18" i="2"/>
  <c r="V18" i="2"/>
  <c r="H25" i="2"/>
  <c r="C34" i="2"/>
  <c r="E34" i="2" s="1"/>
  <c r="E32" i="2"/>
  <c r="B32" i="2"/>
  <c r="U16" i="2"/>
  <c r="U34" i="2"/>
  <c r="Z24" i="2"/>
  <c r="U32" i="2"/>
  <c r="S22" i="2"/>
  <c r="R33" i="2" s="1"/>
  <c r="I32" i="2"/>
  <c r="E12" i="2"/>
  <c r="A38" i="2"/>
  <c r="A30" i="2"/>
  <c r="Q22" i="2"/>
  <c r="A22" i="2"/>
  <c r="A18" i="2"/>
  <c r="Q12" i="2"/>
  <c r="L18" i="2"/>
  <c r="H18" i="2"/>
  <c r="P15" i="2"/>
  <c r="N16" i="2"/>
  <c r="A15" i="2"/>
  <c r="N14" i="2"/>
  <c r="R31" i="2" l="1"/>
  <c r="R33" i="21"/>
  <c r="R33" i="37"/>
  <c r="R33" i="38"/>
  <c r="R33" i="22"/>
  <c r="R33" i="36"/>
  <c r="R33" i="35"/>
  <c r="R33" i="34"/>
  <c r="R33" i="33"/>
  <c r="R33" i="32"/>
  <c r="R33" i="31"/>
  <c r="R33" i="30"/>
  <c r="R33" i="29"/>
  <c r="R33" i="28"/>
  <c r="R33" i="27"/>
  <c r="R33" i="26"/>
  <c r="R33" i="25"/>
  <c r="R33" i="24"/>
  <c r="R33" i="23"/>
</calcChain>
</file>

<file path=xl/sharedStrings.xml><?xml version="1.0" encoding="utf-8"?>
<sst xmlns="http://schemas.openxmlformats.org/spreadsheetml/2006/main" count="2534" uniqueCount="315">
  <si>
    <t>Time 
(S)</t>
  </si>
  <si>
    <t>Time 
(Op)</t>
  </si>
  <si>
    <t>n 
(S)</t>
  </si>
  <si>
    <t>n 
(Op)</t>
  </si>
  <si>
    <t>PROB</t>
  </si>
  <si>
    <t>SEVERID</t>
  </si>
  <si>
    <t>RADAR</t>
  </si>
  <si>
    <t>WEATHER</t>
  </si>
  <si>
    <t xml:space="preserve"> </t>
  </si>
  <si>
    <t>IMC</t>
  </si>
  <si>
    <t>VMC</t>
  </si>
  <si>
    <t>ADS</t>
  </si>
  <si>
    <t>PRAÇA SENADOR SALGADO FILHO, S/N - CENTRO</t>
  </si>
  <si>
    <t>20021-370 - RIO DE JANEIRO - RJ</t>
  </si>
  <si>
    <t>PESO 
DURAC</t>
  </si>
  <si>
    <t>FL 
2ª ACFT</t>
  </si>
  <si>
    <t>CODIGO</t>
  </si>
  <si>
    <t>CODIGO 
GTE</t>
  </si>
  <si>
    <t xml:space="preserve">5. Tipo da aeronave: 
</t>
  </si>
  <si>
    <t>8. Hora UTC:</t>
  </si>
  <si>
    <t>Tipo de ACFT:</t>
  </si>
  <si>
    <t>FL (Flight Level):</t>
  </si>
  <si>
    <t>Modo C</t>
  </si>
  <si>
    <t>Piloto</t>
  </si>
  <si>
    <t>do Anexo 2 da ICAO para FL de cruzeiro?</t>
  </si>
  <si>
    <t>STATUS RVSM</t>
  </si>
  <si>
    <t>SBBS</t>
  </si>
  <si>
    <t>SBCW</t>
  </si>
  <si>
    <t>TAM1803</t>
  </si>
  <si>
    <t>B767</t>
  </si>
  <si>
    <t>MOXEP</t>
  </si>
  <si>
    <t>N/A</t>
  </si>
  <si>
    <t>MODO C</t>
  </si>
  <si>
    <t>TURBULÊNCIA</t>
  </si>
  <si>
    <t>A ACFT REPORTOU TURB SOBRE SBBR</t>
  </si>
  <si>
    <t>TAM</t>
  </si>
  <si>
    <t>N348AS</t>
  </si>
  <si>
    <t>I / H</t>
  </si>
  <si>
    <t>UA321</t>
  </si>
  <si>
    <t>GOL1432</t>
  </si>
  <si>
    <t>2ª ACFT
Registro</t>
  </si>
  <si>
    <t>PRGLO</t>
  </si>
  <si>
    <t>B738</t>
  </si>
  <si>
    <t>UA321 - KJFK / SBCT</t>
  </si>
  <si>
    <t xml:space="preserve">  </t>
  </si>
  <si>
    <r>
      <t xml:space="preserve">E-Mail: </t>
    </r>
    <r>
      <rPr>
        <b/>
        <u/>
        <sz val="11"/>
        <color indexed="12"/>
        <rFont val="Calibri"/>
        <family val="2"/>
      </rPr>
      <t>carsamma@cgna.gov.br</t>
    </r>
  </si>
  <si>
    <t>DATA DO ENVIO ===&gt;&gt;&gt;</t>
  </si>
  <si>
    <t>(CARSAMMA)</t>
  </si>
  <si>
    <t>1)</t>
  </si>
  <si>
    <t>2)</t>
  </si>
  <si>
    <t>3)</t>
  </si>
  <si>
    <t>NOTA:</t>
  </si>
  <si>
    <t>A</t>
  </si>
  <si>
    <t>H</t>
  </si>
  <si>
    <t>B</t>
  </si>
  <si>
    <t>I</t>
  </si>
  <si>
    <t>C</t>
  </si>
  <si>
    <t>J</t>
  </si>
  <si>
    <t>D</t>
  </si>
  <si>
    <t>K</t>
  </si>
  <si>
    <t>E</t>
  </si>
  <si>
    <t>L</t>
  </si>
  <si>
    <t>F</t>
  </si>
  <si>
    <t>M</t>
  </si>
  <si>
    <t>Outros - isto inclui os voos que operam (incluindo subidas / descidas) en espaço aéreo em que a tripulação de voo não é capaz de estabelecer comunicação ar-terra normal com o Órgão ATS responsável.</t>
  </si>
  <si>
    <t>G</t>
  </si>
  <si>
    <t>2ª ACFT
AWY - PROC/DEST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</si>
  <si>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</si>
  <si>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</si>
  <si>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</si>
  <si>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</si>
  <si>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</si>
  <si>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</si>
  <si>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</si>
  <si>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</si>
  <si>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</si>
  <si>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</si>
  <si>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</si>
  <si>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</si>
  <si>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</si>
  <si>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</si>
  <si>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</si>
  <si>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</si>
  <si>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</si>
  <si>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</si>
  <si>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</si>
  <si>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</si>
  <si>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</si>
  <si>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</si>
  <si>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</si>
  <si>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</si>
  <si>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</si>
  <si>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</si>
  <si>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NA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</si>
  <si>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</si>
  <si>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</si>
  <si>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</si>
  <si>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</si>
  <si>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</si>
  <si>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</si>
  <si>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</si>
  <si>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</si>
  <si>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</si>
  <si>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</si>
  <si>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</si>
  <si>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</si>
  <si>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</si>
  <si>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</si>
  <si>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</si>
  <si>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</si>
  <si>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SBEG (Eduardo Gomes) / SBGL (Galeão)</t>
  </si>
  <si>
    <t>V, W, X, Y</t>
  </si>
  <si>
    <t>CÓDIGO</t>
  </si>
  <si>
    <t>DESCRIÇÃO DA FALHA / ERRO</t>
  </si>
  <si>
    <t>AM à AS</t>
  </si>
  <si>
    <t>AWY
(11)</t>
  </si>
  <si>
    <t>FL
AUTORIZADO
(12)</t>
  </si>
  <si>
    <t>DESVIO
(+ / - ft)
(14)</t>
  </si>
  <si>
    <t>FL FINAL
OBS / REPOR
(17)</t>
  </si>
  <si>
    <t>AT à BD</t>
  </si>
  <si>
    <t>OBS 1:</t>
  </si>
  <si>
    <t>OBS 2:</t>
  </si>
  <si>
    <t>OBS 3:</t>
  </si>
  <si>
    <t>GRANDE DESVIO DE ALTITUDE</t>
  </si>
  <si>
    <t>CARSAMMA FORMULÁRIO F4</t>
  </si>
  <si>
    <t>Agencia de Monitoreo del Caribe y Sudamérica</t>
  </si>
  <si>
    <t>INFORME DE GRAN DESVIACIÓN DE ALTITUD DE 300 PÉS O MÁS ENTRE LOS FL 290 Y FL 410 (INCLUSO)</t>
  </si>
  <si>
    <t>Informe a la Agencia de Monitoreo del Caribe y Sudamérica (CARSAMMA) de uma desviación de altitud de 300 pies o más, incluyendo:</t>
  </si>
  <si>
    <t>aquellas ocasionados por el ACAS/TCAS;</t>
  </si>
  <si>
    <t>por turbulência y/o contingencias; y</t>
  </si>
  <si>
    <t>errores operacionales como resultado de la operación a niveles de vuelo distintos a los  autorizados por el ATC o coordinados por las dependencias ATC.</t>
  </si>
  <si>
    <t>Nombre de la FIR:</t>
  </si>
  <si>
    <t>Sírvase llenar la Sección I ó II, según corresponda.</t>
  </si>
  <si>
    <t>SECCIÓN I:</t>
  </si>
  <si>
    <r>
      <t xml:space="preserve">NO </t>
    </r>
    <r>
      <rPr>
        <sz val="11"/>
        <color theme="1"/>
        <rFont val="Calibri"/>
        <family val="2"/>
        <scheme val="minor"/>
      </rPr>
      <t>se notificó grande desviaciones de altitud durante el mes/año</t>
    </r>
  </si>
  <si>
    <t>SECCIÓN II:</t>
  </si>
  <si>
    <t xml:space="preserve">Hubo </t>
  </si>
  <si>
    <t>notificación(es) de una desviación de altitud de 300 pie o más, durante el mes/año</t>
  </si>
  <si>
    <t>para la(s) aeronave(s) autorizada(s) a volar entre los FL 290 y FL 410.</t>
  </si>
  <si>
    <t>Se adjunta los detalles de la desviación de altitud (formulario de gran desviación de altitud).</t>
  </si>
  <si>
    <t>SECCIÓN III:</t>
  </si>
  <si>
    <t>Una vez llenado(s), sírvase enviar el(los) informe(s) a:</t>
  </si>
  <si>
    <r>
      <rPr>
        <b/>
        <sz val="11"/>
        <color indexed="8"/>
        <rFont val="Calibri"/>
        <family val="2"/>
      </rPr>
      <t>CARSAMMA</t>
    </r>
    <r>
      <rPr>
        <sz val="11"/>
        <color theme="1"/>
        <rFont val="Calibri"/>
        <family val="2"/>
        <scheme val="minor"/>
      </rPr>
      <t xml:space="preserve"> - Agencia de Monitoreo del Caribe y Sudamérica</t>
    </r>
  </si>
  <si>
    <r>
      <t xml:space="preserve">E-Mail: </t>
    </r>
    <r>
      <rPr>
        <b/>
        <u/>
        <sz val="11"/>
        <color indexed="12"/>
        <rFont val="Calibri"/>
        <family val="2"/>
      </rPr>
      <t>carsamma@decea.gov.br</t>
    </r>
  </si>
  <si>
    <r>
      <t xml:space="preserve">Si </t>
    </r>
    <r>
      <rPr>
        <b/>
        <sz val="11"/>
        <color indexed="10"/>
        <rFont val="Calibri"/>
        <family val="2"/>
      </rPr>
      <t>NO</t>
    </r>
    <r>
      <rPr>
        <sz val="11"/>
        <color indexed="10"/>
        <rFont val="Calibri"/>
        <family val="2"/>
      </rPr>
      <t xml:space="preserve"> hay desviación de altitud en el área de responsabilidad de la FIR en el período en cuestión, </t>
    </r>
    <r>
      <rPr>
        <b/>
        <sz val="11"/>
        <color indexed="10"/>
        <rFont val="Calibri"/>
        <family val="2"/>
      </rPr>
      <t>SIGUE</t>
    </r>
    <r>
      <rPr>
        <sz val="11"/>
        <color indexed="10"/>
        <rFont val="Calibri"/>
        <family val="2"/>
      </rPr>
      <t xml:space="preserve"> siendo un requisito para la finalización de la </t>
    </r>
    <r>
      <rPr>
        <b/>
        <sz val="11"/>
        <color indexed="10"/>
        <rFont val="Calibri"/>
        <family val="2"/>
      </rPr>
      <t xml:space="preserve">Sección I </t>
    </r>
    <r>
      <rPr>
        <sz val="11"/>
        <color indexed="10"/>
        <rFont val="Calibri"/>
        <family val="2"/>
      </rPr>
      <t>del presente informe y se envía a la dirección que aparece en la parte inferior de esta página hasta el día 10 del mes seguiente.</t>
    </r>
  </si>
  <si>
    <t>(Sírvase utilizar la planilla "TODOS LOS REPORTES" y para cada informe LHD, utilice una línea).</t>
  </si>
  <si>
    <t>Telefone: (+55 21) 2101-6358 (Jefe) - 2101-6368 (Adj) - 21011-6867 (Salón OPR)</t>
  </si>
  <si>
    <t>Informe a la CARSAMMA de una desviación de altitud de 300 pies o más, incluyendo aquellas debido sucesos TCAS, de Turbulencia y Contingencia.</t>
  </si>
  <si>
    <r>
      <rPr>
        <b/>
        <sz val="9"/>
        <color indexed="8"/>
        <rFont val="Calibri"/>
        <family val="2"/>
      </rPr>
      <t>1. Fecha de Hoy:</t>
    </r>
    <r>
      <rPr>
        <sz val="9"/>
        <color indexed="8"/>
        <rFont val="Calibri"/>
        <family val="2"/>
      </rPr>
      <t xml:space="preserve"> </t>
    </r>
  </si>
  <si>
    <r>
      <rPr>
        <b/>
        <sz val="9"/>
        <color indexed="8"/>
        <rFont val="Calibri"/>
        <family val="2"/>
      </rPr>
      <t>2. Agencia de Notificación / FIR:</t>
    </r>
    <r>
      <rPr>
        <sz val="9"/>
        <color indexed="8"/>
        <rFont val="Calibri"/>
        <family val="2"/>
      </rPr>
      <t xml:space="preserve"> </t>
    </r>
  </si>
  <si>
    <t>DETALLES DE LA DESVIACIÓN</t>
  </si>
  <si>
    <t xml:space="preserve">4. Distintivo de Llamada: </t>
  </si>
  <si>
    <r>
      <rPr>
        <b/>
        <sz val="9"/>
        <color indexed="8"/>
        <rFont val="Calibri"/>
        <family val="2"/>
      </rPr>
      <t>Registro de la Aeronave:</t>
    </r>
    <r>
      <rPr>
        <sz val="9"/>
        <color indexed="8"/>
        <rFont val="Calibri"/>
        <family val="2"/>
      </rPr>
      <t xml:space="preserve"> </t>
    </r>
  </si>
  <si>
    <t xml:space="preserve">5. Tipo de Aeronave: 
</t>
  </si>
  <si>
    <t>7. Fecha de la Ocurrencia:</t>
  </si>
  <si>
    <t xml:space="preserve">9. Ubicación de la Ocurrencia (lat/long o Punto de referencia): </t>
  </si>
  <si>
    <t>No</t>
  </si>
  <si>
    <t xml:space="preserve">SÍ.  Cual Nivel?: </t>
  </si>
  <si>
    <t>10. Condición Meteorologica:</t>
  </si>
  <si>
    <t>GRAN DESVIACIÓN DE ALTITUD</t>
  </si>
  <si>
    <t>3. Nombre del Operador:</t>
  </si>
  <si>
    <t>12. Nivel de Vuelo Autorizado:</t>
  </si>
  <si>
    <t>13. Tiempo estimado transcurrido en el nivel</t>
  </si>
  <si>
    <t>de vuelo incorrecto (segundos):</t>
  </si>
  <si>
    <t>14. Desviación Observada (+/- pies):</t>
  </si>
  <si>
    <t>(si hubiere) (vea  menu)</t>
  </si>
  <si>
    <t>15. Otro Transito:</t>
  </si>
  <si>
    <t>Distintivo de Llamada:</t>
  </si>
  <si>
    <t>Registro de la acft:</t>
  </si>
  <si>
    <t>Ruta:</t>
  </si>
  <si>
    <t>FL (Nivel de Vuelo):</t>
  </si>
  <si>
    <t>Posición:</t>
  </si>
  <si>
    <t>16. Causa de la Desviación:</t>
  </si>
  <si>
    <t>(Titulo breve)(vea menu)</t>
  </si>
  <si>
    <r>
      <t xml:space="preserve">17. Nivel de Vuelo Final Observado/Reportado </t>
    </r>
    <r>
      <rPr>
        <b/>
        <sz val="9"/>
        <color indexed="8"/>
        <rFont val="Calibri"/>
        <family val="2"/>
      </rPr>
      <t>*</t>
    </r>
    <r>
      <rPr>
        <b/>
        <sz val="9"/>
        <color indexed="8"/>
        <rFont val="Calibri"/>
        <family val="2"/>
      </rPr>
      <t xml:space="preserve">:
</t>
    </r>
  </si>
  <si>
    <t>DESPUÉS DE RESTAURADA LA DESVIACIÓN</t>
  </si>
  <si>
    <t>Otros</t>
  </si>
  <si>
    <t>*Favor indicar la Fuente de la Información:</t>
  </si>
  <si>
    <t>Marque el cuadro apropiado:</t>
  </si>
  <si>
    <t>18. FL arriba del nivel autorizado:</t>
  </si>
  <si>
    <t>19. FL debajo del nivel autorizado:</t>
  </si>
  <si>
    <t>Sí</t>
  </si>
  <si>
    <t>RELATO</t>
  </si>
  <si>
    <r>
      <t xml:space="preserve">21. Descripción Detallada de la Desviación 
</t>
    </r>
    <r>
      <rPr>
        <i/>
        <sz val="9"/>
        <color indexed="8"/>
        <rFont val="Calibri"/>
        <family val="2"/>
      </rPr>
      <t>(Por favor, de su evaluación de la derrota volada por la aeronave y la causa de la desviación.)</t>
    </r>
  </si>
  <si>
    <r>
      <t xml:space="preserve">22. Comentários de la Tripulación </t>
    </r>
    <r>
      <rPr>
        <i/>
        <sz val="9"/>
        <color indexed="8"/>
        <rFont val="Calibri"/>
        <family val="2"/>
      </rPr>
      <t>(de haberlos)</t>
    </r>
  </si>
  <si>
    <t>Cuando complete esta forma, favor enviar el(los) reporte(s) a:</t>
  </si>
  <si>
    <t>CARSAMMA - Agencia de Monitoreo para el Caribe y Sudamérica</t>
  </si>
  <si>
    <t>Telefone: (+55 21) 2101-6358 (Jefe) - 2101-6868 (Adjunto) - 2101-6867 (Salon OPR)</t>
  </si>
  <si>
    <t>Distancia entre las acfts:</t>
  </si>
  <si>
    <t xml:space="preserve">20. Cumplía este FL con las Tablas de </t>
  </si>
  <si>
    <t>Niveles de Crucero del Anexo 2 de la OACI?</t>
  </si>
  <si>
    <t>PONGA LA FECHA DEL COMPLETACIÓN DE ESTE FORMULARIO.</t>
  </si>
  <si>
    <t xml:space="preserve">LLENE CON LAS 3 LETRAS DE IDENTIFICACIÓN OACI DEL OPERADOR DE LA AERONAVE O, EN CASO QUE LA AVIACIÓN GENERAL, PONGA EL NOMBRE DEL OPERADOR/PROPRIETÁRIO. </t>
  </si>
  <si>
    <t>LLENE CON EL REGISTRO DE LA AERONAVE.</t>
  </si>
  <si>
    <t>LLENE CON EL INDICATIVO DE LLAMADA.</t>
  </si>
  <si>
    <t xml:space="preserve">PONGA LA FECHA DE LA OCURRENCIA (DD/MM/AA). </t>
  </si>
  <si>
    <t>LLENE CON LAS 4 (CUATRO) LETRAS DE IDENTIFICACIÓN OACI DE LA FIR O DE LA AGENCIA DE NOTIFICACIÓN DE LA OCURRENCIA.</t>
  </si>
  <si>
    <t>LLENE CON LAS 4 (CUATRO) LETRAS DE IDENTIFICACIÓN OACI DE LA FIR O EL NOMBRE DE LA FIR QUE ESTÁ SIENDO REPORTADA O QUIEN COMETE LA FALLA..</t>
  </si>
  <si>
    <t>LLENE CON EL DESIGNATIVO OACI, CONTENIDO EN EL DOC 8643 OACI, POR EJEMPLO, PARA AIRBUS A320-211, LLENE A322; PARA BOEING B747-438, LLENE B744.</t>
  </si>
  <si>
    <t>PONGA LA HORA DE LA OCURRENCIA (HH:MM).</t>
  </si>
  <si>
    <t>LLENE CON LA UBICACIÓN DE LA OCURRENCIA (FIJO, LAT/LONG O LA RADIAL CON MILLAS NAUTICAS DE UN PUNTO).</t>
  </si>
  <si>
    <t>POSICIÓN PARA EL RIESGO. DEJAR EN BLANCO SERÁ LLENADO POR LA CARSAMMA.</t>
  </si>
  <si>
    <t>COLUMNAS</t>
  </si>
  <si>
    <t>ESPECIFICACIÓN DE LOS ITENS CON LAS COLUMNAS:</t>
  </si>
  <si>
    <t xml:space="preserve">LLENE COM EL NÚMERO SECUENCIAL PARA DESCRIVER LOS REPORTES, POR FECHA E HORA. </t>
  </si>
  <si>
    <t>PONGA EL NOMBRE DE LA AEROVIA QUE CONTIENE EL PUNTO REPORTADO EN LA COLUMNA "J". (CASO EL VUELVO SEA DIRECTO O ALEATÓRIO, PONGA  "DCT").</t>
  </si>
  <si>
    <t>LLENE CON LA PRODECENCIA / DESTINO DEL VUELO USANDO LAS 4 (CUATRO) LETRAS DE IDENTIFICACIÓN OACI DEL AERODROMO. (CASO COLUMNA "M" DCT, RUTA AUTZ)</t>
  </si>
  <si>
    <t>LLENE CON EL NIVEL DE VUELO AUTORIZADO EN LA RUTA.</t>
  </si>
  <si>
    <r>
      <t>PONGA EL ESTIMADO "</t>
    </r>
    <r>
      <rPr>
        <b/>
        <sz val="10"/>
        <color theme="1"/>
        <rFont val="Calibri"/>
        <family val="2"/>
        <scheme val="minor"/>
      </rPr>
      <t>EN SEGUNDOS</t>
    </r>
    <r>
      <rPr>
        <sz val="10"/>
        <color theme="1"/>
        <rFont val="Calibri"/>
        <family val="2"/>
        <scheme val="minor"/>
      </rPr>
      <t>", DEL TIEMPO VOLADO EN NIVEL INCORRECTO.</t>
    </r>
    <r>
      <rPr>
        <sz val="10"/>
        <color indexed="8"/>
        <rFont val="Calibri"/>
        <family val="2"/>
        <scheme val="minor"/>
      </rPr>
      <t xml:space="preserve"> (SI NO MEDIDO PONGA "N/A")</t>
    </r>
  </si>
  <si>
    <t>PONGA EL MAYOR DESVÍO OBSERVADO (EN PIES). USE "+" SI ES PARA ARRIBA Y "-" SI ES PARA BAJO. (CASO DESVIO PARA ARRIBA EL  SIGNAL "+" PUEDE SER OMITIDO)</t>
  </si>
  <si>
    <t>DURACIÓN GTE. DEJAR EN BLANCO SERÁ LLENADO POR LA CARSAMMA.</t>
  </si>
  <si>
    <t>TIME (S), TIME (Op), N (S), N (Op). DEJAR EN BLANCO SERÁ LLENADO POR LA CARSAMMA</t>
  </si>
  <si>
    <t>LLENE CON LA CAUSA DE LA  DESVIACIÓN, SEGÚN TABLA ABAJ: (OBLIGATORIO). NOTA: DEJAR EN BLANCO CASO LA COLUMNA "Z" HE SIDO LLENADA.</t>
  </si>
  <si>
    <t>PONGA EL CÓDIGO DE LA FALLA / ERROR, SEGÚN TABLA ABAJO. (NO ES OBLIGATORIO)</t>
  </si>
  <si>
    <t>PONGA EL NIVEL DE VUELO FINAL, OBSERVADO/REPORTADO,</t>
  </si>
  <si>
    <t>PONGA LA FUENTE DE LA INFORMACIÓN DEL NIVEL FINAL OBSERVADO/REPORTADO (MODO C, PILOTO, ADS o OTROS).</t>
  </si>
  <si>
    <t>PONGA LAS CONDICIONES METEOROLOGICAS CUANDO DE LA OCURRENCIA. (IMC o VMC)</t>
  </si>
  <si>
    <t>MODO C o ADS VISUALIZADO? PONGA "SÍ"o "NO".</t>
  </si>
  <si>
    <t>CODIGO GTE. DEJAR EN BLANCO SERÁ LLENADO POR LA CARSAMMA</t>
  </si>
  <si>
    <t>Falha en el ascenso / descenso según autorización.</t>
  </si>
  <si>
    <t>Ascenso / descenso sin autorización del Órgano ATC.</t>
  </si>
  <si>
    <t>Desviación por falla del equipo en el aire dando lugar a un cambio no intencionado o no detectada de nivel de vuelo.</t>
  </si>
  <si>
    <t>Desviación debido a turbulencia u otras causas relacionadas con las condiciones meteorológicas.</t>
  </si>
  <si>
    <t>Error en el ciclo del sistema ATC (ej: entrega incorrecta de autorización del ATC o la tripulación de vuelo no entiende mensaje de autorización).</t>
  </si>
  <si>
    <t>Errores de coordenación entre unidades ATC de transferencia o la responsabilidad del control, como resultado de factores humanos (ej.: coordinación tardía o  inexistente; hora incorrecta de estimado / real; nivel de vuelo, ruta ATS, etc... no se ajuste a los parámetros acordados).</t>
  </si>
  <si>
    <t>Errores de coordinación entre unidades ATC de transferencia o la responsabilidad del control, como resultado de falla de equipo o problemas técnicos.</t>
  </si>
  <si>
    <t>Desviación debido a evento de contingencia del avión que lleva a la incapacidad repentina para mantener nivel de vuelo asignado (ej: fallo de presurización, fallo de motor).</t>
  </si>
  <si>
    <t>Una aeronave que no es aprobada RVSM a la cual se le provea de separación RVSM (ej.: plan de vuelo indicando la aprobación RVSM, pero la  aeronave no está aprobada; mala interpretación de plan de vuelo por parte del Órgano ATC).</t>
  </si>
  <si>
    <t>Desvio debido a un aviso de resolución del sistema anticolisión (ACAS/TCAS); tripulación de vuelo sigue incorrectamente un aviso de resolución del TCAS.</t>
  </si>
  <si>
    <t>Desvio debido a un aviso de resolución del  sistema anticolisión (ACAS/TCAS); tripulación de vuelo sigue correctamente un aviso de resolución del TCAS.</t>
  </si>
  <si>
    <t>Operación o interpretación de equipos a bordo incorrecta (ej.: funcionamiento incorrecto de FMS en pleno funcionamiento, transcripción incorrecta de la autorización ATC o nueva autorización, Plan de vuelo seguido en lugar de la autorización del Órgão ATC, autorización original seguida en lugar de la nueva autorización, etc ...).</t>
  </si>
  <si>
    <t>HAGA UNA DESCRIPCIÓN DETALLADA DE LA  DESVIACIÓN.</t>
  </si>
  <si>
    <t>ESCRIBA, SI HUBIERA, LOS COMENTARIOS DE LA TRIPULACIÓN.</t>
  </si>
  <si>
    <t>OBSERVACIÓN. DEJAR EN BLANCO. SERÁ LLENADO POR LA CARSAMMA</t>
  </si>
  <si>
    <t>OTRO TRANSITO INVOLUCRADO</t>
  </si>
  <si>
    <t>LLENE CON LA DISTANCIA ENTRE LAS AERONAVES.</t>
  </si>
  <si>
    <t>LLENE CON EL DISTINTIVO DE LLAMADA.</t>
  </si>
  <si>
    <t>LLENE CON EL REGISTRO, LA MATRÍCULA DE LA AERONAVE.</t>
  </si>
  <si>
    <t>LLENE CON EL TIPO DE LA AERONAVE.</t>
  </si>
  <si>
    <t>LLENE CON LA RUTA (AWY - PROCEDENCIA E DESTINO).</t>
  </si>
  <si>
    <t>LLENE CON EL NIVEL DE VUELO.</t>
  </si>
  <si>
    <t>LLENE CON LA POSICIÓN DE LA AERONAVE. (FIJO, LAT/LONG O RADIAL Y MILLAS NAUTICAS DE UN AUXÍLIO).</t>
  </si>
  <si>
    <t>USADO PARA HACER EL CÁLCULO DEL VALOR DE RIESGO. DEJAR EN BLANCO. SERÁ LLENADO POR LA CARSAMMA.</t>
  </si>
  <si>
    <t>USADO PARA VERIFICACIÓN DEL STATUS RVSM DE LA AERONAVE. DEJAR EN BLANCO. SERÁ LLENADO POR LA CARSAMMA.</t>
  </si>
  <si>
    <t>EN ESA HOJA ESTÁ TODO EL ROTERO DE COMO LLENAR LA PLANILLA.</t>
  </si>
  <si>
    <t>EN LA ALA "HOJA PARA INFO REPORTES" LLENE PARA INFORMAR SE OCURRIERON O NO REPORTES LHD, CONCORME LA SECCIÓN, CASO "NO" PLANILLA EN BLANCO.</t>
  </si>
  <si>
    <t>NOTAS PARA AYUDAR A LLENAR EL FORMULARIO DE MULTIPLOS REPORTES (LOS CMA F4 CARSAMMA, DE 1 A 20, SERÁN LLENADOS AUTOMATICAMENTE)</t>
  </si>
  <si>
    <t>EN LAS ALAS DE 1 A 20, RENOMBREARLAS. PONGA AL LADO DE CADA NÚMERO EL NOMBRE DEL TRANSITO CORRESPONDIENTE.</t>
  </si>
  <si>
    <t>VEA PLANILLA, AL LADO, CON EJEMPLOS</t>
  </si>
  <si>
    <t>SECUENCIA</t>
  </si>
  <si>
    <t>ÓRGANO / FIR
QUE REPORTA
(2)</t>
  </si>
  <si>
    <t>FECHA DE LA
OCURRENCIA
(7)</t>
  </si>
  <si>
    <t>DISTINTIVO
DE LLAMADA
(4)</t>
  </si>
  <si>
    <t>TIPO DE LA
AERONAVE
(5)</t>
  </si>
  <si>
    <t>HORA DEL
EVENTO (UTC)
(8)</t>
  </si>
  <si>
    <t>POSISIÓN
PARA EL
 RIESGO</t>
  </si>
  <si>
    <t>LLENADO
POR LA
CARSAMMA</t>
  </si>
  <si>
    <t>COND. MET.
IMC o VMC
(10)</t>
  </si>
  <si>
    <t>PROC / DEST
(RUTA AUTORIZADA DEL VUELO)
(11)</t>
  </si>
  <si>
    <t>DURACIÓN
DEL DESVIO
(13)</t>
  </si>
  <si>
    <t>DURACIÓN 
GTE</t>
  </si>
  <si>
    <t>FUENTE
(MODO C, ADS, PILOTO, OTROS)
(17)</t>
  </si>
  <si>
    <t>SI</t>
  </si>
  <si>
    <t>CAUSA DDE DESVIO
(16)</t>
  </si>
  <si>
    <t>NO
LLENAR</t>
  </si>
  <si>
    <t>OTRO TRANSITO INVOLUCRADO - (15)</t>
  </si>
  <si>
    <t>DESCRIPCIÓN DETALLADA
COMENTARIOS DEL PILOTO
(RESUMEN)
(22)</t>
  </si>
  <si>
    <t>OBSERVACIÓN</t>
  </si>
  <si>
    <t>DISTANCIA
ENTRE LAS
AERONAVES</t>
  </si>
  <si>
    <t>2ª ACFT
Distintivo de Chamada</t>
  </si>
  <si>
    <t>2ª ACFT
Tipo de la Acft</t>
  </si>
  <si>
    <t>LLENADO
SOLAMENTE
POR LA CARSAMMA</t>
  </si>
  <si>
    <t>POSICIÓN
2ª ACFT</t>
  </si>
  <si>
    <t>OTRO 
TRAF</t>
  </si>
  <si>
    <t>VALOR
RIESGO</t>
  </si>
  <si>
    <t>LLENADO SOLAMENTE POR LA CARSAMMA</t>
  </si>
  <si>
    <t>LLENA SOLAMENTE 
POR LA CARSAMMA</t>
  </si>
  <si>
    <t>FIR o QUIEN
COMETIÓ
EL ERROR / FALHA</t>
  </si>
  <si>
    <t>NOMBRE DEL OPR
DE LA AERONAVE
(3)</t>
  </si>
  <si>
    <t>REGISTRO
DE LA AERONAVE
(4)</t>
  </si>
  <si>
    <t>FECHA DE HOY
(1)</t>
  </si>
  <si>
    <t>DESCRIPCIÓN DETALLADA 
DEL DESVIO
(RESUMEN)
(21)</t>
  </si>
  <si>
    <t>POSICIÓN DE LA
OCURRENCIA
(9)</t>
  </si>
  <si>
    <r>
      <rPr>
        <b/>
        <sz val="10"/>
        <rFont val="Calibri"/>
        <family val="2"/>
      </rPr>
      <t>¿</t>
    </r>
    <r>
      <rPr>
        <b/>
        <sz val="10"/>
        <rFont val="Calibri"/>
        <family val="2"/>
        <scheme val="minor"/>
      </rPr>
      <t>MODE C o ADS VISUALIZADO?
(SI o NO)
(6)</t>
    </r>
  </si>
  <si>
    <t>FECHA DE ENVÍO ===&gt;&gt;&gt;</t>
  </si>
  <si>
    <t>LLENADO SOLAMENTE
POR LA CARSAMMA</t>
  </si>
  <si>
    <t>PUEDE SER
LLENADO
(pero será
verificado
por la
CARSAMMA)</t>
  </si>
  <si>
    <t>LLENADO
SOLAMENTE
POR LA
CARSAMMA</t>
  </si>
  <si>
    <t>OTRO TRANSITO INVOLUCRADO  (15)</t>
  </si>
  <si>
    <t>PROBABILDAD</t>
  </si>
  <si>
    <t>PESO DE LA 
DURACIÓN</t>
  </si>
  <si>
    <t>SEVERIDAD</t>
  </si>
  <si>
    <t>OTRO 
TRANSITO</t>
  </si>
  <si>
    <t>VALOR
DEL
RIESGO</t>
  </si>
  <si>
    <t>Si va a imprimir este informe, ponga aqui su logo de FIR</t>
  </si>
  <si>
    <t>6. ¿Mode C o ADS Visualizado?</t>
  </si>
  <si>
    <t>(18) - FL ARRIBA DEL NIVEL AUTORIZADO</t>
  </si>
  <si>
    <t>(19) - FL DEBAJO DEL NIVEL AUTORIZADO</t>
  </si>
  <si>
    <t>(20) - ¿CUMPLIA ESTE FL CON LAS TABLAS DE NIVELES DE CRUCERO DEL ANEXO 2 DE LA OACI?</t>
  </si>
  <si>
    <t xml:space="preserve">Sí.  Qual o FL?: </t>
  </si>
  <si>
    <t>(Ejemplos: Error operacional en el ciclo de coordenaciones ATC, Turbulencia, Clima, Falla en el Equipo, etc)</t>
  </si>
  <si>
    <t>11. Ruta autori-</t>
  </si>
  <si>
    <t>zada del vuelo:</t>
  </si>
  <si>
    <t>S LOS REPORTES'!AG12H5</t>
  </si>
  <si>
    <t>Distancia entre lasd acfts:</t>
  </si>
  <si>
    <t>MUFH</t>
  </si>
  <si>
    <t>dic.</t>
  </si>
  <si>
    <t>MTPP</t>
  </si>
  <si>
    <t>HI955</t>
  </si>
  <si>
    <t>C56X</t>
  </si>
  <si>
    <t>DEPSI</t>
  </si>
  <si>
    <t>UA890</t>
  </si>
  <si>
    <t>MDJB/MUHA UA890 UCU J3 APRIK KAVUL4B</t>
  </si>
  <si>
    <t>Error de coordinación entre unidades ATC  de nivel de vuelo que no se ajustó a los parámetros acordados.</t>
  </si>
  <si>
    <t>Se recibe el estimado del vuelo HI955 a nivel 430 , sin embargo la aeronave sobrevuela la posición DEPSI a nivel 340.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</si>
</sst>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4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7"/>
      <color indexed="8"/>
      <name val="Calibri"/>
      <family val="2"/>
    </font>
    <font>
      <sz val="7"/>
      <color indexed="8"/>
      <name val="Cambria"/>
      <family val="1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8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0" xfId="0" applyFont="1" applyFill="1"/>
    <xf numFmtId="0" fontId="4" fillId="0" borderId="0" xfId="0" applyFont="1"/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4" fillId="4" borderId="2" xfId="0" applyFont="1" applyFill="1" applyBorder="1"/>
    <xf numFmtId="0" fontId="4" fillId="4" borderId="3" xfId="0" applyFont="1" applyFill="1" applyBorder="1" applyAlignment="1"/>
    <xf numFmtId="0" fontId="10" fillId="4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top"/>
    </xf>
    <xf numFmtId="0" fontId="4" fillId="4" borderId="5" xfId="0" applyFont="1" applyFill="1" applyBorder="1"/>
    <xf numFmtId="0" fontId="4" fillId="4" borderId="0" xfId="0" applyFont="1" applyFill="1" applyBorder="1"/>
    <xf numFmtId="0" fontId="5" fillId="4" borderId="5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 vertical="center"/>
    </xf>
    <xf numFmtId="0" fontId="4" fillId="0" borderId="5" xfId="0" applyFont="1" applyBorder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7" xfId="0" applyFont="1" applyFill="1" applyBorder="1"/>
    <xf numFmtId="0" fontId="4" fillId="4" borderId="8" xfId="0" applyFont="1" applyFill="1" applyBorder="1"/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20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/>
    <xf numFmtId="0" fontId="6" fillId="5" borderId="1" xfId="0" applyFont="1" applyFill="1" applyBorder="1" applyAlignment="1"/>
    <xf numFmtId="0" fontId="1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/>
    </xf>
    <xf numFmtId="20" fontId="12" fillId="4" borderId="0" xfId="0" applyNumberFormat="1" applyFont="1" applyFill="1" applyBorder="1" applyAlignment="1">
      <alignment horizontal="center"/>
    </xf>
    <xf numFmtId="0" fontId="3" fillId="4" borderId="0" xfId="1" applyFont="1" applyFill="1" applyBorder="1" applyAlignment="1">
      <alignment horizontal="left" vertical="center"/>
    </xf>
    <xf numFmtId="3" fontId="2" fillId="4" borderId="0" xfId="1" applyNumberFormat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wrapText="1"/>
    </xf>
    <xf numFmtId="0" fontId="12" fillId="4" borderId="0" xfId="0" applyFont="1" applyFill="1" applyBorder="1"/>
    <xf numFmtId="0" fontId="9" fillId="4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2" fillId="4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 wrapText="1"/>
    </xf>
    <xf numFmtId="20" fontId="2" fillId="4" borderId="1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3" fontId="5" fillId="5" borderId="3" xfId="0" applyNumberFormat="1" applyFont="1" applyFill="1" applyBorder="1" applyAlignment="1">
      <alignment horizontal="center" vertical="top"/>
    </xf>
    <xf numFmtId="0" fontId="0" fillId="9" borderId="0" xfId="0" applyFill="1"/>
    <xf numFmtId="0" fontId="0" fillId="9" borderId="0" xfId="0" applyFill="1" applyAlignment="1">
      <alignment horizontal="center" vertical="top"/>
    </xf>
    <xf numFmtId="0" fontId="21" fillId="9" borderId="0" xfId="0" applyFont="1" applyFill="1" applyAlignment="1">
      <alignment horizontal="center" vertical="top"/>
    </xf>
    <xf numFmtId="0" fontId="0" fillId="10" borderId="8" xfId="0" applyFill="1" applyBorder="1"/>
    <xf numFmtId="0" fontId="22" fillId="9" borderId="0" xfId="0" applyFont="1" applyFill="1"/>
    <xf numFmtId="0" fontId="0" fillId="9" borderId="0" xfId="0" applyFill="1" applyAlignment="1">
      <alignment horizontal="left"/>
    </xf>
    <xf numFmtId="0" fontId="0" fillId="9" borderId="0" xfId="0" applyFill="1" applyAlignment="1">
      <alignment horizontal="center"/>
    </xf>
    <xf numFmtId="0" fontId="0" fillId="10" borderId="8" xfId="0" applyFill="1" applyBorder="1" applyAlignment="1">
      <alignment horizontal="center"/>
    </xf>
    <xf numFmtId="0" fontId="0" fillId="9" borderId="0" xfId="0" applyFill="1" applyAlignment="1">
      <alignment horizontal="left" wrapText="1"/>
    </xf>
    <xf numFmtId="0" fontId="14" fillId="9" borderId="0" xfId="0" applyFont="1" applyFill="1" applyAlignment="1">
      <alignment horizontal="left" wrapText="1"/>
    </xf>
    <xf numFmtId="0" fontId="15" fillId="9" borderId="0" xfId="0" applyFont="1" applyFill="1" applyAlignment="1">
      <alignment horizontal="left"/>
    </xf>
    <xf numFmtId="0" fontId="23" fillId="0" borderId="0" xfId="0" applyFont="1"/>
    <xf numFmtId="0" fontId="23" fillId="9" borderId="0" xfId="0" applyFont="1" applyFill="1"/>
    <xf numFmtId="0" fontId="23" fillId="9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center" vertical="center" wrapText="1"/>
    </xf>
    <xf numFmtId="3" fontId="26" fillId="7" borderId="1" xfId="0" applyNumberFormat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wrapText="1"/>
    </xf>
    <xf numFmtId="0" fontId="28" fillId="4" borderId="0" xfId="0" applyFont="1" applyFill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30" fillId="10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4" borderId="11" xfId="1" applyFont="1" applyFill="1" applyBorder="1" applyAlignment="1">
      <alignment horizontal="center" vertical="center"/>
    </xf>
    <xf numFmtId="164" fontId="28" fillId="4" borderId="11" xfId="1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164" fontId="28" fillId="4" borderId="1" xfId="1" applyNumberFormat="1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0" fontId="28" fillId="4" borderId="11" xfId="1" applyNumberFormat="1" applyFont="1" applyFill="1" applyBorder="1" applyAlignment="1">
      <alignment horizontal="center" vertical="center"/>
    </xf>
    <xf numFmtId="0" fontId="26" fillId="4" borderId="11" xfId="1" applyFont="1" applyFill="1" applyBorder="1" applyAlignment="1">
      <alignment horizontal="center" vertical="center"/>
    </xf>
    <xf numFmtId="20" fontId="28" fillId="4" borderId="1" xfId="1" applyNumberFormat="1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center" vertical="center"/>
    </xf>
    <xf numFmtId="3" fontId="28" fillId="4" borderId="11" xfId="1" applyNumberFormat="1" applyFont="1" applyFill="1" applyBorder="1" applyAlignment="1">
      <alignment horizontal="center" vertical="center"/>
    </xf>
    <xf numFmtId="3" fontId="28" fillId="4" borderId="1" xfId="1" applyNumberFormat="1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 wrapText="1"/>
    </xf>
    <xf numFmtId="0" fontId="23" fillId="9" borderId="8" xfId="0" applyFont="1" applyFill="1" applyBorder="1" applyAlignment="1">
      <alignment horizontal="left" vertical="center"/>
    </xf>
    <xf numFmtId="0" fontId="23" fillId="9" borderId="6" xfId="0" applyFont="1" applyFill="1" applyBorder="1" applyAlignment="1">
      <alignment horizontal="left" vertical="center"/>
    </xf>
    <xf numFmtId="0" fontId="23" fillId="9" borderId="1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5" fillId="9" borderId="8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3" fontId="26" fillId="11" borderId="1" xfId="0" applyNumberFormat="1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23" fillId="10" borderId="0" xfId="0" applyFont="1" applyFill="1" applyAlignment="1">
      <alignment vertical="center"/>
    </xf>
    <xf numFmtId="0" fontId="0" fillId="10" borderId="8" xfId="0" applyFill="1" applyBorder="1" applyAlignment="1">
      <alignment wrapText="1"/>
    </xf>
    <xf numFmtId="0" fontId="0" fillId="9" borderId="0" xfId="0" applyFont="1" applyFill="1" applyAlignment="1">
      <alignment horizontal="center" wrapText="1"/>
    </xf>
    <xf numFmtId="0" fontId="0" fillId="0" borderId="0" xfId="0" applyFont="1"/>
    <xf numFmtId="0" fontId="0" fillId="10" borderId="8" xfId="0" applyFill="1" applyBorder="1" applyAlignment="1"/>
    <xf numFmtId="0" fontId="5" fillId="4" borderId="5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2" fillId="11" borderId="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vertical="center"/>
    </xf>
    <xf numFmtId="0" fontId="5" fillId="5" borderId="4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23" fillId="10" borderId="9" xfId="0" applyFont="1" applyFill="1" applyBorder="1" applyAlignment="1">
      <alignment horizontal="center" vertical="center" wrapText="1"/>
    </xf>
    <xf numFmtId="0" fontId="23" fillId="10" borderId="6" xfId="0" applyFont="1" applyFill="1" applyBorder="1" applyAlignment="1">
      <alignment horizontal="center" vertical="center" wrapText="1"/>
    </xf>
    <xf numFmtId="0" fontId="29" fillId="11" borderId="0" xfId="0" applyFont="1" applyFill="1" applyBorder="1" applyAlignment="1">
      <alignment horizontal="center" vertical="center"/>
    </xf>
    <xf numFmtId="0" fontId="26" fillId="11" borderId="6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3" fillId="9" borderId="1" xfId="0" applyFont="1" applyFill="1" applyBorder="1" applyAlignment="1">
      <alignment horizontal="left" vertical="center" wrapText="1"/>
    </xf>
    <xf numFmtId="0" fontId="23" fillId="10" borderId="9" xfId="0" applyFont="1" applyFill="1" applyBorder="1" applyAlignment="1">
      <alignment horizontal="left" vertical="center" wrapText="1"/>
    </xf>
    <xf numFmtId="0" fontId="23" fillId="10" borderId="6" xfId="0" applyFont="1" applyFill="1" applyBorder="1" applyAlignment="1">
      <alignment horizontal="left" vertical="center" wrapText="1"/>
    </xf>
    <xf numFmtId="0" fontId="23" fillId="10" borderId="10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9" fillId="11" borderId="9" xfId="0" applyFont="1" applyFill="1" applyBorder="1" applyAlignment="1">
      <alignment horizontal="center" vertical="center"/>
    </xf>
    <xf numFmtId="0" fontId="29" fillId="11" borderId="6" xfId="0" applyFont="1" applyFill="1" applyBorder="1" applyAlignment="1">
      <alignment horizontal="center" vertical="center"/>
    </xf>
    <xf numFmtId="0" fontId="26" fillId="11" borderId="9" xfId="0" applyFont="1" applyFill="1" applyBorder="1" applyAlignment="1">
      <alignment horizontal="center" vertical="center" wrapText="1"/>
    </xf>
    <xf numFmtId="3" fontId="26" fillId="3" borderId="9" xfId="0" applyNumberFormat="1" applyFont="1" applyFill="1" applyBorder="1" applyAlignment="1">
      <alignment horizontal="center" vertical="center" wrapText="1"/>
    </xf>
    <xf numFmtId="3" fontId="26" fillId="3" borderId="6" xfId="0" applyNumberFormat="1" applyFont="1" applyFill="1" applyBorder="1" applyAlignment="1">
      <alignment horizontal="center" vertical="center" wrapText="1"/>
    </xf>
    <xf numFmtId="3" fontId="26" fillId="3" borderId="10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/>
    </xf>
    <xf numFmtId="0" fontId="23" fillId="10" borderId="0" xfId="0" applyFont="1" applyFill="1" applyAlignment="1">
      <alignment horizontal="center" vertical="center"/>
    </xf>
    <xf numFmtId="0" fontId="23" fillId="10" borderId="7" xfId="0" applyFont="1" applyFill="1" applyBorder="1" applyAlignment="1">
      <alignment horizontal="center" vertical="center"/>
    </xf>
    <xf numFmtId="0" fontId="23" fillId="10" borderId="8" xfId="0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 wrapText="1"/>
    </xf>
    <xf numFmtId="0" fontId="27" fillId="9" borderId="12" xfId="0" applyFont="1" applyFill="1" applyBorder="1" applyAlignment="1">
      <alignment horizontal="center" vertical="center"/>
    </xf>
    <xf numFmtId="0" fontId="27" fillId="9" borderId="4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28" fillId="4" borderId="1" xfId="1" applyFont="1" applyFill="1" applyBorder="1" applyAlignment="1">
      <alignment horizontal="center" vertical="center"/>
    </xf>
    <xf numFmtId="0" fontId="28" fillId="4" borderId="9" xfId="1" applyFont="1" applyFill="1" applyBorder="1" applyAlignment="1">
      <alignment horizontal="center" vertical="center"/>
    </xf>
    <xf numFmtId="0" fontId="28" fillId="4" borderId="6" xfId="1" applyFont="1" applyFill="1" applyBorder="1" applyAlignment="1">
      <alignment horizontal="center" vertical="center"/>
    </xf>
    <xf numFmtId="0" fontId="28" fillId="4" borderId="10" xfId="1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left" vertical="center" wrapText="1"/>
    </xf>
    <xf numFmtId="0" fontId="24" fillId="9" borderId="6" xfId="0" applyFont="1" applyFill="1" applyBorder="1" applyAlignment="1">
      <alignment horizontal="left" vertical="center" wrapText="1"/>
    </xf>
    <xf numFmtId="0" fontId="24" fillId="9" borderId="10" xfId="0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left" vertical="center"/>
    </xf>
    <xf numFmtId="0" fontId="26" fillId="11" borderId="9" xfId="1" applyFont="1" applyFill="1" applyBorder="1" applyAlignment="1">
      <alignment horizontal="center" vertical="center" wrapText="1"/>
    </xf>
    <xf numFmtId="0" fontId="26" fillId="11" borderId="6" xfId="1" applyFont="1" applyFill="1" applyBorder="1" applyAlignment="1">
      <alignment horizontal="center" vertical="center" wrapText="1"/>
    </xf>
    <xf numFmtId="0" fontId="26" fillId="11" borderId="10" xfId="1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left" vertical="center" wrapText="1"/>
    </xf>
    <xf numFmtId="0" fontId="24" fillId="10" borderId="6" xfId="0" applyFont="1" applyFill="1" applyBorder="1" applyAlignment="1">
      <alignment horizontal="left" vertical="center" wrapText="1"/>
    </xf>
    <xf numFmtId="0" fontId="24" fillId="10" borderId="10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6" xfId="0" applyFont="1" applyFill="1" applyBorder="1" applyAlignment="1">
      <alignment horizontal="left" vertical="center"/>
    </xf>
    <xf numFmtId="0" fontId="23" fillId="9" borderId="10" xfId="0" applyFont="1" applyFill="1" applyBorder="1" applyAlignment="1">
      <alignment horizontal="left" vertical="center"/>
    </xf>
    <xf numFmtId="0" fontId="23" fillId="9" borderId="1" xfId="0" applyFont="1" applyFill="1" applyBorder="1" applyAlignment="1">
      <alignment horizontal="left" vertical="center"/>
    </xf>
    <xf numFmtId="0" fontId="26" fillId="10" borderId="12" xfId="1" applyFont="1" applyFill="1" applyBorder="1" applyAlignment="1">
      <alignment horizontal="center" vertical="center" wrapText="1"/>
    </xf>
    <xf numFmtId="0" fontId="26" fillId="10" borderId="4" xfId="1" applyFont="1" applyFill="1" applyBorder="1" applyAlignment="1">
      <alignment horizontal="center" vertical="center" wrapText="1"/>
    </xf>
    <xf numFmtId="0" fontId="26" fillId="10" borderId="7" xfId="1" applyFont="1" applyFill="1" applyBorder="1" applyAlignment="1">
      <alignment horizontal="center" vertical="center" wrapText="1"/>
    </xf>
    <xf numFmtId="0" fontId="26" fillId="10" borderId="8" xfId="1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center" vertical="center"/>
    </xf>
    <xf numFmtId="0" fontId="25" fillId="9" borderId="6" xfId="0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vertical="center" wrapText="1"/>
    </xf>
    <xf numFmtId="0" fontId="24" fillId="10" borderId="1" xfId="0" applyFont="1" applyFill="1" applyBorder="1" applyAlignment="1">
      <alignment vertical="center" wrapText="1"/>
    </xf>
    <xf numFmtId="0" fontId="23" fillId="9" borderId="4" xfId="0" applyFont="1" applyFill="1" applyBorder="1" applyAlignment="1">
      <alignment horizontal="left" vertical="center"/>
    </xf>
    <xf numFmtId="0" fontId="19" fillId="9" borderId="0" xfId="0" applyFont="1" applyFill="1" applyAlignment="1">
      <alignment horizontal="center"/>
    </xf>
    <xf numFmtId="0" fontId="19" fillId="9" borderId="14" xfId="0" applyFont="1" applyFill="1" applyBorder="1" applyAlignment="1">
      <alignment horizontal="center"/>
    </xf>
    <xf numFmtId="0" fontId="20" fillId="9" borderId="0" xfId="0" applyFont="1" applyFill="1" applyAlignment="1">
      <alignment horizontal="center" wrapText="1"/>
    </xf>
    <xf numFmtId="0" fontId="0" fillId="9" borderId="0" xfId="0" applyFill="1" applyAlignment="1">
      <alignment horizontal="left" wrapText="1"/>
    </xf>
    <xf numFmtId="0" fontId="0" fillId="9" borderId="0" xfId="0" applyFill="1" applyAlignment="1">
      <alignment horizontal="left"/>
    </xf>
    <xf numFmtId="0" fontId="15" fillId="9" borderId="0" xfId="0" applyFont="1" applyFill="1" applyAlignment="1">
      <alignment horizontal="left"/>
    </xf>
    <xf numFmtId="0" fontId="14" fillId="9" borderId="0" xfId="0" applyFont="1" applyFill="1" applyAlignment="1">
      <alignment horizontal="left" wrapText="1"/>
    </xf>
    <xf numFmtId="0" fontId="0" fillId="9" borderId="0" xfId="0" applyFill="1" applyAlignment="1">
      <alignment horizontal="center"/>
    </xf>
    <xf numFmtId="0" fontId="15" fillId="1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3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/>
    </xf>
    <xf numFmtId="0" fontId="2" fillId="11" borderId="9" xfId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wrapText="1"/>
    </xf>
    <xf numFmtId="3" fontId="3" fillId="3" borderId="8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0" fontId="12" fillId="8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8" fillId="9" borderId="12" xfId="0" applyFont="1" applyFill="1" applyBorder="1" applyAlignment="1">
      <alignment horizontal="left" vertical="top"/>
    </xf>
    <xf numFmtId="0" fontId="38" fillId="9" borderId="4" xfId="0" applyFont="1" applyFill="1" applyBorder="1" applyAlignment="1">
      <alignment horizontal="left" vertical="top"/>
    </xf>
    <xf numFmtId="0" fontId="38" fillId="9" borderId="13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0" xfId="0" applyFont="1" applyFill="1" applyBorder="1" applyAlignment="1"/>
    <xf numFmtId="0" fontId="7" fillId="4" borderId="0" xfId="0" applyFont="1" applyFill="1" applyBorder="1" applyAlignment="1"/>
    <xf numFmtId="0" fontId="22" fillId="0" borderId="7" xfId="0" applyFont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4" fillId="5" borderId="8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wrapText="1"/>
    </xf>
    <xf numFmtId="164" fontId="4" fillId="5" borderId="7" xfId="0" applyNumberFormat="1" applyFont="1" applyFill="1" applyBorder="1" applyAlignment="1">
      <alignment horizontal="center"/>
    </xf>
    <xf numFmtId="164" fontId="4" fillId="5" borderId="8" xfId="0" applyNumberFormat="1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165" fontId="5" fillId="5" borderId="7" xfId="0" applyNumberFormat="1" applyFont="1" applyFill="1" applyBorder="1" applyAlignment="1">
      <alignment horizontal="center"/>
    </xf>
    <xf numFmtId="165" fontId="5" fillId="5" borderId="8" xfId="0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horizontal="left" vertical="top"/>
    </xf>
    <xf numFmtId="0" fontId="37" fillId="13" borderId="5" xfId="0" applyFont="1" applyFill="1" applyBorder="1" applyAlignment="1">
      <alignment horizontal="center"/>
    </xf>
    <xf numFmtId="0" fontId="37" fillId="13" borderId="0" xfId="0" applyFont="1" applyFill="1" applyAlignment="1">
      <alignment horizontal="center"/>
    </xf>
    <xf numFmtId="0" fontId="37" fillId="13" borderId="2" xfId="0" applyFont="1" applyFill="1" applyBorder="1" applyAlignment="1">
      <alignment horizontal="center"/>
    </xf>
    <xf numFmtId="0" fontId="38" fillId="9" borderId="12" xfId="0" applyFont="1" applyFill="1" applyBorder="1" applyAlignment="1">
      <alignment horizontal="left"/>
    </xf>
    <xf numFmtId="0" fontId="38" fillId="9" borderId="4" xfId="0" applyFont="1" applyFill="1" applyBorder="1" applyAlignment="1">
      <alignment horizontal="left"/>
    </xf>
    <xf numFmtId="0" fontId="38" fillId="9" borderId="13" xfId="0" applyFont="1" applyFill="1" applyBorder="1" applyAlignment="1">
      <alignment horizontal="left"/>
    </xf>
    <xf numFmtId="0" fontId="38" fillId="9" borderId="12" xfId="0" applyFont="1" applyFill="1" applyBorder="1" applyAlignment="1">
      <alignment horizontal="left" wrapText="1"/>
    </xf>
    <xf numFmtId="0" fontId="38" fillId="9" borderId="4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5" fillId="4" borderId="13" xfId="0" applyFont="1" applyFill="1" applyBorder="1" applyAlignment="1">
      <alignment horizontal="left" wrapText="1"/>
    </xf>
    <xf numFmtId="0" fontId="32" fillId="9" borderId="0" xfId="0" applyFont="1" applyFill="1" applyAlignment="1">
      <alignment horizontal="center"/>
    </xf>
    <xf numFmtId="0" fontId="36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164" fontId="4" fillId="5" borderId="6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8" fillId="9" borderId="7" xfId="0" applyFont="1" applyFill="1" applyBorder="1" applyAlignment="1">
      <alignment horizontal="left" vertical="top" wrapText="1"/>
    </xf>
    <xf numFmtId="0" fontId="38" fillId="9" borderId="8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right" vertical="center"/>
    </xf>
    <xf numFmtId="3" fontId="5" fillId="5" borderId="8" xfId="0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3" fontId="5" fillId="5" borderId="7" xfId="0" applyNumberFormat="1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vertical="top"/>
    </xf>
    <xf numFmtId="0" fontId="0" fillId="4" borderId="0" xfId="0" applyFill="1" applyAlignment="1">
      <alignment horizontal="center"/>
    </xf>
    <xf numFmtId="0" fontId="4" fillId="4" borderId="5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38" fillId="9" borderId="5" xfId="0" applyFont="1" applyFill="1" applyBorder="1" applyAlignment="1">
      <alignment horizontal="left"/>
    </xf>
    <xf numFmtId="0" fontId="38" fillId="9" borderId="0" xfId="0" applyFont="1" applyFill="1" applyAlignment="1">
      <alignment horizontal="left"/>
    </xf>
    <xf numFmtId="0" fontId="38" fillId="9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8" fillId="0" borderId="12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33" fillId="9" borderId="0" xfId="0" applyFont="1" applyFill="1" applyAlignment="1">
      <alignment horizontal="center" vertical="center"/>
    </xf>
    <xf numFmtId="0" fontId="5" fillId="4" borderId="12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10" borderId="15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" fillId="5" borderId="4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left"/>
    </xf>
    <xf numFmtId="0" fontId="38" fillId="0" borderId="12" xfId="0" applyFont="1" applyBorder="1" applyAlignment="1">
      <alignment horizontal="left" vertical="top"/>
    </xf>
    <xf numFmtId="0" fontId="38" fillId="0" borderId="4" xfId="0" applyFont="1" applyBorder="1" applyAlignment="1">
      <alignment horizontal="left" vertical="top"/>
    </xf>
    <xf numFmtId="0" fontId="5" fillId="5" borderId="8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38" fillId="9" borderId="12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left" vertical="top"/>
    </xf>
    <xf numFmtId="0" fontId="5" fillId="5" borderId="5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16" fillId="4" borderId="0" xfId="0" applyFont="1" applyFill="1" applyAlignment="1">
      <alignment horizontal="left"/>
    </xf>
    <xf numFmtId="0" fontId="16" fillId="4" borderId="4" xfId="0" applyFont="1" applyFill="1" applyBorder="1" applyAlignment="1">
      <alignment horizontal="left"/>
    </xf>
    <xf numFmtId="0" fontId="18" fillId="4" borderId="0" xfId="0" applyFont="1" applyFill="1" applyAlignment="1">
      <alignment horizontal="left"/>
    </xf>
    <xf numFmtId="0" fontId="38" fillId="9" borderId="9" xfId="0" applyFont="1" applyFill="1" applyBorder="1" applyAlignment="1">
      <alignment horizontal="left" vertical="center"/>
    </xf>
    <xf numFmtId="0" fontId="38" fillId="9" borderId="6" xfId="0" applyFont="1" applyFill="1" applyBorder="1" applyAlignment="1">
      <alignment horizontal="left" vertical="center"/>
    </xf>
    <xf numFmtId="0" fontId="38" fillId="9" borderId="10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vertical="top" wrapText="1"/>
    </xf>
    <xf numFmtId="0" fontId="38" fillId="9" borderId="12" xfId="0" applyFont="1" applyFill="1" applyBorder="1" applyAlignment="1">
      <alignment horizontal="left" vertical="center" wrapText="1"/>
    </xf>
    <xf numFmtId="0" fontId="38" fillId="9" borderId="4" xfId="0" applyFont="1" applyFill="1" applyBorder="1" applyAlignment="1">
      <alignment horizontal="left" vertical="center" wrapText="1"/>
    </xf>
    <xf numFmtId="0" fontId="38" fillId="9" borderId="13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37" fillId="13" borderId="7" xfId="0" applyFont="1" applyFill="1" applyBorder="1" applyAlignment="1">
      <alignment horizontal="center"/>
    </xf>
    <xf numFmtId="0" fontId="37" fillId="13" borderId="8" xfId="0" applyFont="1" applyFill="1" applyBorder="1" applyAlignment="1">
      <alignment horizontal="center"/>
    </xf>
    <xf numFmtId="0" fontId="37" fillId="13" borderId="3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right" vertical="top"/>
    </xf>
    <xf numFmtId="0" fontId="39" fillId="0" borderId="7" xfId="0" applyFont="1" applyBorder="1" applyAlignment="1">
      <alignment horizontal="left" vertical="top" wrapText="1"/>
    </xf>
    <xf numFmtId="0" fontId="39" fillId="0" borderId="8" xfId="0" applyFont="1" applyBorder="1" applyAlignment="1">
      <alignment horizontal="left" vertical="top" wrapText="1"/>
    </xf>
    <xf numFmtId="0" fontId="39" fillId="0" borderId="3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339167" y="1079499"/>
          <a:ext cx="2272240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La información contenida en este formulario es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y solo será usada con el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estadístico de analizar la seguridad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8</xdr:row>
      <xdr:rowOff>325959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6B283D9-3995-47A6-85A1-0DDEB8386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996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8</xdr:row>
      <xdr:rowOff>314325</xdr:rowOff>
    </xdr:to>
    <xdr:pic>
      <xdr:nvPicPr>
        <xdr:cNvPr id="6" name="Imagem 3" descr="carsamma peq NUEVA4.bmp">
          <a:extLst>
            <a:ext uri="{FF2B5EF4-FFF2-40B4-BE49-F238E27FC236}">
              <a16:creationId xmlns:a16="http://schemas.microsoft.com/office/drawing/2014/main" id="{952CCA89-B411-49CD-8F67-A764D0DE0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BFE35BE6-A215-4873-8D7F-85DE09BF8E07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773C130-477E-464E-BF2D-17197E5E4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2" name="Imagem 3" descr="carsamma peq NUEVA4.bmp">
          <a:extLst>
            <a:ext uri="{FF2B5EF4-FFF2-40B4-BE49-F238E27FC236}">
              <a16:creationId xmlns:a16="http://schemas.microsoft.com/office/drawing/2014/main" id="{D95317DD-B1E0-45BA-ABFD-96609F8C6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713F5E4D-3D3B-4821-A45B-862A8D09C501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8B5BD5AB-B329-4101-8D11-D10720AE8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0" name="Imagem 3" descr="carsamma peq NUEVA4.bmp">
          <a:extLst>
            <a:ext uri="{FF2B5EF4-FFF2-40B4-BE49-F238E27FC236}">
              <a16:creationId xmlns:a16="http://schemas.microsoft.com/office/drawing/2014/main" id="{4DA7F936-42FB-4C9E-84FA-3D5EA34BF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132F9627-0DBA-4C1B-A14E-9B1EB52C9206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EDD2D96E-05F0-41E2-BCE4-D8B78F784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0" name="Imagem 3" descr="carsamma peq NUEVA4.bmp">
          <a:extLst>
            <a:ext uri="{FF2B5EF4-FFF2-40B4-BE49-F238E27FC236}">
              <a16:creationId xmlns:a16="http://schemas.microsoft.com/office/drawing/2014/main" id="{31EFFE02-0FC3-40BF-9711-03471B585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CF28A5D-82B0-470A-BE00-8C07A5809136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9E016095-F4DF-48A6-A7F5-DD330180D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1" name="Imagem 3" descr="carsamma peq NUEVA4.bmp">
          <a:extLst>
            <a:ext uri="{FF2B5EF4-FFF2-40B4-BE49-F238E27FC236}">
              <a16:creationId xmlns:a16="http://schemas.microsoft.com/office/drawing/2014/main" id="{4CA2B031-88A0-4324-990C-606FBA3B9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D87B5AAB-CFB0-43AD-9B71-869D410854B8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A6B6D50B-0777-4C04-A5E0-CA638FDB4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1" name="Imagem 3" descr="carsamma peq NUEVA4.bmp">
          <a:extLst>
            <a:ext uri="{FF2B5EF4-FFF2-40B4-BE49-F238E27FC236}">
              <a16:creationId xmlns:a16="http://schemas.microsoft.com/office/drawing/2014/main" id="{A2EAD924-AE8A-431F-B3BC-F553EDDE6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BC91FF5-5C58-4E8D-BBAB-814DAF4900A0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946420D8-42DF-497C-BE4A-C2C43CB03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1" name="Imagem 3" descr="carsamma peq NUEVA4.bmp">
          <a:extLst>
            <a:ext uri="{FF2B5EF4-FFF2-40B4-BE49-F238E27FC236}">
              <a16:creationId xmlns:a16="http://schemas.microsoft.com/office/drawing/2014/main" id="{428D63A6-3DE3-4E3B-9802-A7AA7335E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30AD4DD0-A48E-4CF5-B01A-FE0CFDF45DE6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1177407D-04E1-46CB-BC7E-C9DF1C831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6" name="Imagem 3" descr="carsamma peq NUEVA4.bmp">
          <a:extLst>
            <a:ext uri="{FF2B5EF4-FFF2-40B4-BE49-F238E27FC236}">
              <a16:creationId xmlns:a16="http://schemas.microsoft.com/office/drawing/2014/main" id="{4B536703-52B4-4306-A0ED-0FE320E17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C73A059-EA95-4CB4-B537-3D818CE06086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60AA234-8865-48B9-A35B-55B20C97F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1" name="Imagem 3" descr="carsamma peq NUEVA4.bmp">
          <a:extLst>
            <a:ext uri="{FF2B5EF4-FFF2-40B4-BE49-F238E27FC236}">
              <a16:creationId xmlns:a16="http://schemas.microsoft.com/office/drawing/2014/main" id="{4C09C825-955B-408E-B5CF-F61BDC768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B96835D-0CFF-4BBB-9E00-D0E47AAC5B7F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C1E4D0F3-E7D9-4E1F-AD1E-44666A074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1" name="Imagem 3" descr="carsamma peq NUEVA4.bmp">
          <a:extLst>
            <a:ext uri="{FF2B5EF4-FFF2-40B4-BE49-F238E27FC236}">
              <a16:creationId xmlns:a16="http://schemas.microsoft.com/office/drawing/2014/main" id="{BE0A0016-42B2-461F-B7E0-A0307E7E4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9F9986D-6E15-4A35-AD2D-5BD0FBB02B3D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E6EED6CF-AB5A-4E82-A2DA-8A4623161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1" name="Imagem 3" descr="carsamma peq NUEVA4.bmp">
          <a:extLst>
            <a:ext uri="{FF2B5EF4-FFF2-40B4-BE49-F238E27FC236}">
              <a16:creationId xmlns:a16="http://schemas.microsoft.com/office/drawing/2014/main" id="{67B00AEB-B2D6-49CF-98DE-1886C4360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775B3C82-4DDD-4DEC-ACEB-294E92A00901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D6F2DA02-39E6-4308-BF14-93C13BBBA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4" name="Imagem 3" descr="carsamma peq NUEVA4.bmp">
          <a:extLst>
            <a:ext uri="{FF2B5EF4-FFF2-40B4-BE49-F238E27FC236}">
              <a16:creationId xmlns:a16="http://schemas.microsoft.com/office/drawing/2014/main" id="{9D3B64DA-C0F4-409A-BCA3-638719CEB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C6C9B7F0-FE45-47D3-BCD1-80C663CA3469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21A25CF0-2A17-42F0-AA21-F96E69AA7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1" name="Imagem 3" descr="carsamma peq NUEVA4.bmp">
          <a:extLst>
            <a:ext uri="{FF2B5EF4-FFF2-40B4-BE49-F238E27FC236}">
              <a16:creationId xmlns:a16="http://schemas.microsoft.com/office/drawing/2014/main" id="{A2F49C68-AE1A-4DFE-93F7-99CE0466C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F0C64EBB-3F96-44CA-A3F7-106D54F589D4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30684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C01F054A-B0ED-4CC6-91F9-6FFDA0D60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19050</xdr:rowOff>
    </xdr:to>
    <xdr:pic>
      <xdr:nvPicPr>
        <xdr:cNvPr id="11" name="Imagem 3" descr="carsamma peq NUEVA4.bmp">
          <a:extLst>
            <a:ext uri="{FF2B5EF4-FFF2-40B4-BE49-F238E27FC236}">
              <a16:creationId xmlns:a16="http://schemas.microsoft.com/office/drawing/2014/main" id="{2D30B8BD-69EF-4B51-9F72-76D31F3F0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6769DAE-6301-411B-8478-B0BA10D511FF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30684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3BB733B0-83A5-468F-AAA7-4B692092A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19050</xdr:rowOff>
    </xdr:to>
    <xdr:pic>
      <xdr:nvPicPr>
        <xdr:cNvPr id="12" name="Imagem 3" descr="carsamma peq NUEVA4.bmp">
          <a:extLst>
            <a:ext uri="{FF2B5EF4-FFF2-40B4-BE49-F238E27FC236}">
              <a16:creationId xmlns:a16="http://schemas.microsoft.com/office/drawing/2014/main" id="{85A23CB2-4842-4EBD-88D0-25CC156DD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E3FB1DC7-C479-414E-8C79-FA42C0F62CF6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C5E9127F-593D-4255-9F96-8EB453BFB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1" name="Imagem 3" descr="carsamma peq NUEVA4.bmp">
          <a:extLst>
            <a:ext uri="{FF2B5EF4-FFF2-40B4-BE49-F238E27FC236}">
              <a16:creationId xmlns:a16="http://schemas.microsoft.com/office/drawing/2014/main" id="{11FF29E4-A4F9-48EA-B86E-D3CD02FA1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6B4540F0-0828-45CA-B2B4-83B8D85F940A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77BB80D0-9BF5-4F39-B25B-FD285A240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6" name="Imagem 3" descr="carsamma peq NUEVA4.bmp">
          <a:extLst>
            <a:ext uri="{FF2B5EF4-FFF2-40B4-BE49-F238E27FC236}">
              <a16:creationId xmlns:a16="http://schemas.microsoft.com/office/drawing/2014/main" id="{49E1FB2C-C5FA-49AB-910F-3F0F41D51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2405911F-69E7-4FEA-AB23-C5DD57B3F1F2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E5858A72-43CE-424B-B888-6233029B3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1" name="Imagem 3" descr="carsamma peq NUEVA4.bmp">
          <a:extLst>
            <a:ext uri="{FF2B5EF4-FFF2-40B4-BE49-F238E27FC236}">
              <a16:creationId xmlns:a16="http://schemas.microsoft.com/office/drawing/2014/main" id="{2C20B361-EBAA-43F8-94F8-C8E1383BF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6E2108A8-9CDD-4091-BBD0-7B01683C0687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D06F5FDC-4FF7-4431-A373-808D61058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2" name="Imagem 3" descr="carsamma peq NUEVA4.bmp">
          <a:extLst>
            <a:ext uri="{FF2B5EF4-FFF2-40B4-BE49-F238E27FC236}">
              <a16:creationId xmlns:a16="http://schemas.microsoft.com/office/drawing/2014/main" id="{82286BDE-5035-46E8-A324-65BCCB546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42334</xdr:colOff>
      <xdr:row>5</xdr:row>
      <xdr:rowOff>31749</xdr:rowOff>
    </xdr:from>
    <xdr:to>
      <xdr:col>25</xdr:col>
      <xdr:colOff>600074</xdr:colOff>
      <xdr:row>8</xdr:row>
      <xdr:rowOff>52916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EC7F140E-B687-47E4-965A-E31A08CBD2BE}"/>
            </a:ext>
          </a:extLst>
        </xdr:cNvPr>
        <xdr:cNvSpPr txBox="1">
          <a:spLocks noChangeArrowheads="1"/>
        </xdr:cNvSpPr>
      </xdr:nvSpPr>
      <xdr:spPr bwMode="auto">
        <a:xfrm>
          <a:off x="4280959" y="1079499"/>
          <a:ext cx="2243665" cy="5926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 informação contida neste formulário é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confidencial</a:t>
          </a:r>
          <a:r>
            <a:rPr lang="pt-BR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 e será usada somente com o </a:t>
          </a:r>
          <a:r>
            <a:rPr lang="pt-BR" sz="800" b="1" i="0" u="none" strike="noStrike" baseline="0">
              <a:solidFill>
                <a:srgbClr val="FF0000"/>
              </a:solidFill>
              <a:latin typeface="Tahoma"/>
              <a:cs typeface="Tahoma"/>
            </a:rPr>
            <a:t>propósito estatístico da análise de segurança</a:t>
          </a:r>
          <a:r>
            <a:rPr lang="pt-BR" sz="800" b="1" i="0" u="none" strike="noStrike" baseline="0">
              <a:solidFill>
                <a:sysClr val="windowText" lastClr="000000"/>
              </a:solidFill>
              <a:latin typeface="Tahoma"/>
              <a:cs typeface="Tahoma"/>
            </a:rPr>
            <a:t>.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42332</xdr:colOff>
      <xdr:row>5</xdr:row>
      <xdr:rowOff>31752</xdr:rowOff>
    </xdr:from>
    <xdr:to>
      <xdr:col>9</xdr:col>
      <xdr:colOff>41743</xdr:colOff>
      <xdr:row>9</xdr:row>
      <xdr:rowOff>21159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3AD4200-3BC7-400E-8418-0913453D3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1079502"/>
          <a:ext cx="1961561" cy="865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9</xdr:col>
      <xdr:colOff>76200</xdr:colOff>
      <xdr:row>9</xdr:row>
      <xdr:rowOff>9525</xdr:rowOff>
    </xdr:to>
    <xdr:pic>
      <xdr:nvPicPr>
        <xdr:cNvPr id="11" name="Imagem 3" descr="carsamma peq NUEVA4.bmp">
          <a:extLst>
            <a:ext uri="{FF2B5EF4-FFF2-40B4-BE49-F238E27FC236}">
              <a16:creationId xmlns:a16="http://schemas.microsoft.com/office/drawing/2014/main" id="{FBA65E1B-8412-4337-93FB-806DB1527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66800"/>
          <a:ext cx="2000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9"/>
  <sheetViews>
    <sheetView tabSelected="1" view="pageBreakPreview" zoomScale="77" zoomScaleNormal="100" zoomScaleSheetLayoutView="77" workbookViewId="0">
      <selection activeCell="B29" sqref="B29:M29"/>
    </sheetView>
  </sheetViews>
  <sheetFormatPr defaultColWidth="9.140625" defaultRowHeight="12.75" x14ac:dyDescent="0.2"/>
  <cols>
    <col min="1" max="1" width="10.140625" style="113" bestFit="1" customWidth="1"/>
    <col min="2" max="2" width="15.42578125" style="128" customWidth="1"/>
    <col min="3" max="3" width="13.85546875" style="128" bestFit="1" customWidth="1"/>
    <col min="4" max="4" width="11.28515625" style="128" bestFit="1" customWidth="1"/>
    <col min="5" max="5" width="11" style="128" customWidth="1"/>
    <col min="6" max="6" width="10.85546875" style="128" customWidth="1"/>
    <col min="7" max="7" width="8.28515625" style="128" bestFit="1" customWidth="1"/>
    <col min="8" max="8" width="8.140625" style="128" bestFit="1" customWidth="1"/>
    <col min="9" max="9" width="8.42578125" style="128" bestFit="1" customWidth="1"/>
    <col min="10" max="10" width="11.28515625" style="128" bestFit="1" customWidth="1"/>
    <col min="11" max="11" width="11" style="128" bestFit="1" customWidth="1"/>
    <col min="12" max="12" width="15.5703125" style="128" bestFit="1" customWidth="1"/>
    <col min="13" max="13" width="6.28515625" style="128" bestFit="1" customWidth="1"/>
    <col min="14" max="14" width="29.85546875" style="113" bestFit="1" customWidth="1"/>
    <col min="15" max="15" width="21.85546875" style="113" customWidth="1"/>
    <col min="16" max="16" width="15.28515625" style="113" bestFit="1" customWidth="1"/>
    <col min="17" max="17" width="13.85546875" style="113" customWidth="1"/>
    <col min="18" max="18" width="15.140625" style="113" bestFit="1" customWidth="1"/>
    <col min="19" max="19" width="11.28515625" style="113" bestFit="1" customWidth="1"/>
    <col min="20" max="20" width="31.85546875" style="113" bestFit="1" customWidth="1"/>
    <col min="21" max="21" width="16.42578125" style="77" bestFit="1" customWidth="1"/>
    <col min="22" max="22" width="11" style="77" bestFit="1" customWidth="1"/>
    <col min="23" max="23" width="15.5703125" style="77" bestFit="1" customWidth="1"/>
    <col min="24" max="24" width="7.28515625" style="77" bestFit="1" customWidth="1"/>
    <col min="25" max="25" width="9.85546875" style="77" bestFit="1" customWidth="1"/>
    <col min="26" max="26" width="11.42578125" style="77" bestFit="1" customWidth="1"/>
    <col min="27" max="27" width="29.85546875" style="77" bestFit="1" customWidth="1"/>
    <col min="28" max="28" width="22" style="77" bestFit="1" customWidth="1"/>
    <col min="29" max="29" width="14.7109375" style="77" customWidth="1"/>
    <col min="30" max="30" width="10.5703125" style="77" bestFit="1" customWidth="1"/>
    <col min="31" max="31" width="8.140625" style="77" bestFit="1" customWidth="1"/>
    <col min="32" max="32" width="7.42578125" style="77" bestFit="1" customWidth="1"/>
    <col min="33" max="33" width="10.140625" style="77" bestFit="1" customWidth="1"/>
    <col min="34" max="34" width="16.42578125" style="77" bestFit="1" customWidth="1"/>
    <col min="35" max="35" width="7" style="77" bestFit="1" customWidth="1"/>
    <col min="36" max="36" width="8" style="77" bestFit="1" customWidth="1"/>
    <col min="37" max="37" width="5.28515625" style="77" bestFit="1" customWidth="1"/>
    <col min="38" max="38" width="6.42578125" style="77" bestFit="1" customWidth="1"/>
    <col min="39" max="39" width="7.28515625" style="77" bestFit="1" customWidth="1"/>
    <col min="40" max="40" width="6.42578125" style="77" bestFit="1" customWidth="1"/>
    <col min="41" max="41" width="8.5703125" style="77" bestFit="1" customWidth="1"/>
    <col min="42" max="42" width="6.5703125" style="77" bestFit="1" customWidth="1"/>
    <col min="43" max="43" width="6.42578125" style="77" bestFit="1" customWidth="1"/>
    <col min="44" max="44" width="3.28515625" style="77" bestFit="1" customWidth="1"/>
    <col min="45" max="45" width="3.7109375" style="77" bestFit="1" customWidth="1"/>
    <col min="46" max="46" width="3.5703125" style="77" bestFit="1" customWidth="1"/>
    <col min="47" max="47" width="4.28515625" style="77" bestFit="1" customWidth="1"/>
    <col min="48" max="49" width="3.42578125" style="77" bestFit="1" customWidth="1"/>
    <col min="50" max="50" width="3.28515625" style="77" bestFit="1" customWidth="1"/>
    <col min="51" max="51" width="3.42578125" style="77" bestFit="1" customWidth="1"/>
    <col min="52" max="53" width="3.28515625" style="77" bestFit="1" customWidth="1"/>
    <col min="54" max="54" width="3.42578125" style="77" bestFit="1" customWidth="1"/>
    <col min="55" max="55" width="3.140625" style="77" bestFit="1" customWidth="1"/>
    <col min="56" max="16384" width="9.140625" style="77"/>
  </cols>
  <sheetData>
    <row r="1" spans="1:20" x14ac:dyDescent="0.2">
      <c r="A1" s="212" t="s">
        <v>246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170"/>
      <c r="O1" s="171"/>
      <c r="P1" s="171"/>
      <c r="Q1" s="171"/>
      <c r="R1" s="171"/>
      <c r="S1" s="171"/>
      <c r="T1" s="171"/>
    </row>
    <row r="2" spans="1:20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84" t="s">
        <v>52</v>
      </c>
      <c r="O2" s="84" t="s">
        <v>54</v>
      </c>
      <c r="P2" s="84" t="s">
        <v>56</v>
      </c>
      <c r="Q2" s="84" t="s">
        <v>58</v>
      </c>
      <c r="R2" s="84" t="s">
        <v>60</v>
      </c>
      <c r="S2" s="84" t="s">
        <v>62</v>
      </c>
      <c r="T2" s="84" t="s">
        <v>65</v>
      </c>
    </row>
    <row r="3" spans="1:20" ht="38.25" x14ac:dyDescent="0.2">
      <c r="A3" s="81" t="s">
        <v>202</v>
      </c>
      <c r="B3" s="213" t="s">
        <v>203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5"/>
      <c r="N3" s="89" t="s">
        <v>249</v>
      </c>
      <c r="O3" s="90" t="s">
        <v>250</v>
      </c>
      <c r="P3" s="89" t="s">
        <v>277</v>
      </c>
      <c r="Q3" s="91" t="s">
        <v>251</v>
      </c>
      <c r="R3" s="91" t="s">
        <v>278</v>
      </c>
      <c r="S3" s="90" t="s">
        <v>252</v>
      </c>
      <c r="T3" s="90" t="s">
        <v>279</v>
      </c>
    </row>
    <row r="4" spans="1:20" x14ac:dyDescent="0.2">
      <c r="A4" s="79" t="s">
        <v>52</v>
      </c>
      <c r="B4" s="207" t="s">
        <v>204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100">
        <v>1</v>
      </c>
      <c r="O4" s="107" t="s">
        <v>26</v>
      </c>
      <c r="P4" s="107" t="s">
        <v>27</v>
      </c>
      <c r="Q4" s="108">
        <v>42032</v>
      </c>
      <c r="R4" s="100" t="s">
        <v>35</v>
      </c>
      <c r="S4" s="107" t="s">
        <v>28</v>
      </c>
      <c r="T4" s="100" t="s">
        <v>36</v>
      </c>
    </row>
    <row r="5" spans="1:20" x14ac:dyDescent="0.2">
      <c r="A5" s="81" t="s">
        <v>54</v>
      </c>
      <c r="B5" s="207" t="s">
        <v>196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109">
        <v>2</v>
      </c>
      <c r="O5" s="97"/>
      <c r="P5" s="97"/>
      <c r="Q5" s="110"/>
      <c r="R5" s="109"/>
      <c r="S5" s="97"/>
      <c r="T5" s="109"/>
    </row>
    <row r="6" spans="1:20" x14ac:dyDescent="0.2">
      <c r="A6" s="81" t="s">
        <v>56</v>
      </c>
      <c r="B6" s="207" t="s">
        <v>197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82"/>
      <c r="O6" s="183"/>
      <c r="P6" s="183"/>
      <c r="Q6" s="111"/>
      <c r="R6" s="183"/>
      <c r="S6" s="183"/>
      <c r="T6" s="183"/>
    </row>
    <row r="7" spans="1:20" x14ac:dyDescent="0.2">
      <c r="A7" s="81" t="s">
        <v>58</v>
      </c>
      <c r="B7" s="207" t="s">
        <v>195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184"/>
      <c r="O7" s="185"/>
      <c r="P7" s="185"/>
      <c r="Q7" s="112"/>
      <c r="R7" s="185"/>
      <c r="S7" s="185"/>
      <c r="T7" s="185"/>
    </row>
    <row r="8" spans="1:20" ht="25.5" x14ac:dyDescent="0.2">
      <c r="A8" s="81" t="s">
        <v>58</v>
      </c>
      <c r="B8" s="207" t="s">
        <v>191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184"/>
      <c r="O8" s="185"/>
      <c r="P8" s="185"/>
      <c r="Q8" s="91" t="s">
        <v>280</v>
      </c>
      <c r="R8" s="185"/>
      <c r="S8" s="185"/>
      <c r="T8" s="185"/>
    </row>
    <row r="9" spans="1:20" x14ac:dyDescent="0.2">
      <c r="A9" s="81" t="s">
        <v>60</v>
      </c>
      <c r="B9" s="157" t="s">
        <v>192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O9" s="181" t="s">
        <v>46</v>
      </c>
      <c r="P9" s="181"/>
      <c r="Q9" s="92" t="s">
        <v>8</v>
      </c>
      <c r="R9" s="185"/>
      <c r="S9" s="185"/>
      <c r="T9" s="185"/>
    </row>
    <row r="10" spans="1:20" x14ac:dyDescent="0.2">
      <c r="A10" s="81" t="s">
        <v>62</v>
      </c>
      <c r="B10" s="157" t="s">
        <v>194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72"/>
      <c r="O10" s="173"/>
      <c r="P10" s="173"/>
      <c r="Q10" s="173"/>
      <c r="R10" s="173"/>
      <c r="S10" s="173"/>
      <c r="T10" s="173"/>
    </row>
    <row r="11" spans="1:20" x14ac:dyDescent="0.2">
      <c r="A11" s="81" t="s">
        <v>65</v>
      </c>
      <c r="B11" s="157" t="s">
        <v>193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74"/>
      <c r="O11" s="175"/>
      <c r="P11" s="175"/>
      <c r="Q11" s="175"/>
      <c r="R11" s="175"/>
      <c r="S11" s="175"/>
      <c r="T11" s="175"/>
    </row>
    <row r="12" spans="1:20" x14ac:dyDescent="0.2">
      <c r="A12" s="81" t="s">
        <v>53</v>
      </c>
      <c r="B12" s="157" t="s">
        <v>198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84" t="s">
        <v>53</v>
      </c>
      <c r="O12" s="84" t="s">
        <v>55</v>
      </c>
      <c r="P12" s="84" t="s">
        <v>57</v>
      </c>
      <c r="Q12" s="84" t="s">
        <v>59</v>
      </c>
      <c r="R12" s="84" t="s">
        <v>61</v>
      </c>
      <c r="S12" s="84" t="s">
        <v>63</v>
      </c>
      <c r="T12" s="84" t="s">
        <v>67</v>
      </c>
    </row>
    <row r="13" spans="1:20" ht="38.25" x14ac:dyDescent="0.2">
      <c r="A13" s="81" t="s">
        <v>55</v>
      </c>
      <c r="B13" s="207" t="s">
        <v>199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90" t="s">
        <v>253</v>
      </c>
      <c r="O13" s="93" t="s">
        <v>254</v>
      </c>
      <c r="P13" s="90" t="s">
        <v>282</v>
      </c>
      <c r="Q13" s="94" t="s">
        <v>255</v>
      </c>
      <c r="R13" s="90" t="s">
        <v>257</v>
      </c>
      <c r="S13" s="90" t="s">
        <v>115</v>
      </c>
      <c r="T13" s="90" t="s">
        <v>258</v>
      </c>
    </row>
    <row r="14" spans="1:20" x14ac:dyDescent="0.2">
      <c r="A14" s="81" t="s">
        <v>57</v>
      </c>
      <c r="B14" s="157" t="s">
        <v>200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07" t="s">
        <v>29</v>
      </c>
      <c r="O14" s="114">
        <v>0.76388888888888884</v>
      </c>
      <c r="P14" s="107" t="s">
        <v>30</v>
      </c>
      <c r="Q14" s="107" t="s">
        <v>8</v>
      </c>
      <c r="R14" s="107" t="s">
        <v>9</v>
      </c>
      <c r="S14" s="115" t="s">
        <v>38</v>
      </c>
      <c r="T14" s="115" t="s">
        <v>110</v>
      </c>
    </row>
    <row r="15" spans="1:20" x14ac:dyDescent="0.2">
      <c r="A15" s="82" t="s">
        <v>59</v>
      </c>
      <c r="B15" s="193" t="s">
        <v>201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97"/>
      <c r="O15" s="116"/>
      <c r="P15" s="97"/>
      <c r="Q15" s="97"/>
      <c r="R15" s="97"/>
      <c r="S15" s="117"/>
      <c r="T15" s="118"/>
    </row>
    <row r="16" spans="1:20" ht="38.25" x14ac:dyDescent="0.2">
      <c r="A16" s="81" t="s">
        <v>61</v>
      </c>
      <c r="B16" s="157" t="s">
        <v>216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19"/>
      <c r="O16" s="119"/>
      <c r="P16" s="120"/>
      <c r="Q16" s="132" t="s">
        <v>256</v>
      </c>
      <c r="R16" s="186"/>
      <c r="S16" s="186"/>
      <c r="T16" s="186"/>
    </row>
    <row r="17" spans="1:24" x14ac:dyDescent="0.2">
      <c r="A17" s="81" t="s">
        <v>63</v>
      </c>
      <c r="B17" s="203" t="s">
        <v>205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172"/>
      <c r="O17" s="173"/>
      <c r="P17" s="173"/>
      <c r="Q17" s="173"/>
      <c r="R17" s="173"/>
      <c r="S17" s="173"/>
      <c r="T17" s="173"/>
    </row>
    <row r="18" spans="1:24" x14ac:dyDescent="0.2">
      <c r="A18" s="81" t="s">
        <v>67</v>
      </c>
      <c r="B18" s="207" t="s">
        <v>206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174"/>
      <c r="O18" s="175"/>
      <c r="P18" s="175"/>
      <c r="Q18" s="175"/>
      <c r="R18" s="175"/>
      <c r="S18" s="175"/>
      <c r="T18" s="175"/>
    </row>
    <row r="19" spans="1:24" x14ac:dyDescent="0.2">
      <c r="A19" s="81" t="s">
        <v>68</v>
      </c>
      <c r="B19" s="207" t="s">
        <v>217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84" t="s">
        <v>68</v>
      </c>
      <c r="O19" s="84" t="s">
        <v>69</v>
      </c>
      <c r="P19" s="84" t="s">
        <v>70</v>
      </c>
      <c r="Q19" s="84" t="s">
        <v>71</v>
      </c>
      <c r="R19" s="84" t="s">
        <v>72</v>
      </c>
      <c r="S19" s="84" t="s">
        <v>73</v>
      </c>
      <c r="T19" s="84" t="s">
        <v>74</v>
      </c>
    </row>
    <row r="20" spans="1:24" ht="38.25" x14ac:dyDescent="0.2">
      <c r="A20" s="81" t="s">
        <v>69</v>
      </c>
      <c r="B20" s="207" t="s">
        <v>207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90" t="s">
        <v>283</v>
      </c>
      <c r="O20" s="90" t="s">
        <v>116</v>
      </c>
      <c r="P20" s="90" t="s">
        <v>118</v>
      </c>
      <c r="Q20" s="90" t="s">
        <v>117</v>
      </c>
      <c r="R20" s="95" t="s">
        <v>259</v>
      </c>
      <c r="S20" s="96" t="s">
        <v>260</v>
      </c>
      <c r="T20" s="90" t="s">
        <v>261</v>
      </c>
    </row>
    <row r="21" spans="1:24" x14ac:dyDescent="0.2">
      <c r="A21" s="81" t="s">
        <v>70</v>
      </c>
      <c r="B21" s="203" t="s">
        <v>214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107" t="s">
        <v>262</v>
      </c>
      <c r="O21" s="107">
        <v>350</v>
      </c>
      <c r="P21" s="107">
        <v>353</v>
      </c>
      <c r="Q21" s="121">
        <v>300</v>
      </c>
      <c r="R21" s="107" t="s">
        <v>31</v>
      </c>
      <c r="S21" s="107"/>
      <c r="T21" s="107" t="s">
        <v>32</v>
      </c>
    </row>
    <row r="22" spans="1:24" x14ac:dyDescent="0.2">
      <c r="A22" s="81" t="s">
        <v>71</v>
      </c>
      <c r="B22" s="157" t="s">
        <v>209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97"/>
      <c r="O22" s="97"/>
      <c r="P22" s="97"/>
      <c r="Q22" s="122"/>
      <c r="R22" s="97"/>
      <c r="S22" s="97"/>
      <c r="T22" s="97"/>
    </row>
    <row r="23" spans="1:24" ht="25.5" x14ac:dyDescent="0.2">
      <c r="A23" s="81" t="s">
        <v>72</v>
      </c>
      <c r="B23" s="204" t="s">
        <v>208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6"/>
      <c r="N23" s="187"/>
      <c r="O23" s="188"/>
      <c r="P23" s="188"/>
      <c r="Q23" s="188"/>
      <c r="R23" s="189"/>
      <c r="S23" s="131" t="s">
        <v>264</v>
      </c>
      <c r="T23" s="97"/>
    </row>
    <row r="24" spans="1:24" x14ac:dyDescent="0.2">
      <c r="A24" s="82" t="s">
        <v>73</v>
      </c>
      <c r="B24" s="193" t="s">
        <v>210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76"/>
      <c r="O24" s="177"/>
      <c r="P24" s="177"/>
      <c r="Q24" s="177"/>
      <c r="R24" s="177"/>
      <c r="S24" s="177"/>
      <c r="T24" s="177"/>
    </row>
    <row r="25" spans="1:24" x14ac:dyDescent="0.2">
      <c r="A25" s="81" t="s">
        <v>74</v>
      </c>
      <c r="B25" s="157" t="s">
        <v>215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74"/>
      <c r="O25" s="175"/>
      <c r="P25" s="175"/>
      <c r="Q25" s="175"/>
      <c r="R25" s="175"/>
      <c r="S25" s="175"/>
      <c r="T25" s="175"/>
    </row>
    <row r="26" spans="1:24" x14ac:dyDescent="0.2">
      <c r="A26" s="82" t="s">
        <v>111</v>
      </c>
      <c r="B26" s="193" t="s">
        <v>211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84" t="s">
        <v>75</v>
      </c>
      <c r="O26" s="84" t="s">
        <v>76</v>
      </c>
      <c r="P26" s="84" t="s">
        <v>77</v>
      </c>
      <c r="Q26" s="84" t="s">
        <v>78</v>
      </c>
      <c r="R26" s="84" t="s">
        <v>79</v>
      </c>
      <c r="S26" s="84" t="s">
        <v>80</v>
      </c>
      <c r="T26" s="84" t="s">
        <v>81</v>
      </c>
    </row>
    <row r="27" spans="1:24" s="78" customFormat="1" ht="25.5" x14ac:dyDescent="0.2">
      <c r="A27" s="81" t="s">
        <v>79</v>
      </c>
      <c r="B27" s="204" t="s">
        <v>213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6"/>
      <c r="N27" s="133" t="s">
        <v>0</v>
      </c>
      <c r="O27" s="134" t="s">
        <v>1</v>
      </c>
      <c r="P27" s="134" t="s">
        <v>2</v>
      </c>
      <c r="Q27" s="134" t="s">
        <v>3</v>
      </c>
      <c r="R27" s="98" t="s">
        <v>16</v>
      </c>
      <c r="S27" s="99" t="s">
        <v>17</v>
      </c>
      <c r="T27" s="90" t="s">
        <v>263</v>
      </c>
    </row>
    <row r="28" spans="1:24" s="78" customFormat="1" x14ac:dyDescent="0.2">
      <c r="A28" s="82" t="s">
        <v>80</v>
      </c>
      <c r="B28" s="193" t="s">
        <v>218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07"/>
      <c r="O28" s="107"/>
      <c r="P28" s="107"/>
      <c r="Q28" s="100"/>
      <c r="R28" s="100" t="s">
        <v>37</v>
      </c>
      <c r="S28" s="100" t="s">
        <v>8</v>
      </c>
      <c r="T28" s="100" t="s">
        <v>33</v>
      </c>
    </row>
    <row r="29" spans="1:24" x14ac:dyDescent="0.2">
      <c r="A29" s="81" t="s">
        <v>81</v>
      </c>
      <c r="B29" s="207" t="s">
        <v>212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97"/>
      <c r="O29" s="97"/>
      <c r="P29" s="97"/>
      <c r="Q29" s="109"/>
      <c r="R29" s="109"/>
      <c r="S29" s="109"/>
      <c r="T29" s="109"/>
    </row>
    <row r="30" spans="1:24" ht="25.5" x14ac:dyDescent="0.2">
      <c r="A30" s="130"/>
      <c r="B30" s="125"/>
      <c r="C30" s="125"/>
      <c r="D30" s="125"/>
      <c r="E30" s="125"/>
      <c r="F30" s="125"/>
      <c r="G30" s="125"/>
      <c r="H30" s="125"/>
      <c r="I30" s="126"/>
      <c r="J30" s="126"/>
      <c r="K30" s="126"/>
      <c r="L30" s="126"/>
      <c r="M30" s="127"/>
      <c r="N30" s="194" t="s">
        <v>276</v>
      </c>
      <c r="O30" s="195"/>
      <c r="P30" s="195"/>
      <c r="Q30" s="196"/>
      <c r="R30" s="118"/>
      <c r="S30" s="131" t="s">
        <v>264</v>
      </c>
      <c r="T30" s="123"/>
    </row>
    <row r="31" spans="1:24" s="103" customFormat="1" ht="15" x14ac:dyDescent="0.2">
      <c r="A31" s="85" t="s">
        <v>112</v>
      </c>
      <c r="B31" s="197" t="s">
        <v>113</v>
      </c>
      <c r="C31" s="198"/>
      <c r="D31" s="198"/>
      <c r="E31" s="198"/>
      <c r="F31" s="199"/>
      <c r="G31" s="86" t="s">
        <v>112</v>
      </c>
      <c r="H31" s="218" t="s">
        <v>113</v>
      </c>
      <c r="I31" s="218"/>
      <c r="J31" s="218"/>
      <c r="K31" s="218"/>
      <c r="L31" s="218"/>
      <c r="M31" s="218"/>
      <c r="N31" s="208"/>
      <c r="O31" s="209"/>
      <c r="P31" s="209"/>
      <c r="Q31" s="209"/>
      <c r="R31" s="209"/>
      <c r="S31" s="209"/>
      <c r="T31" s="209"/>
      <c r="X31" s="77"/>
    </row>
    <row r="32" spans="1:24" ht="15" x14ac:dyDescent="0.2">
      <c r="A32" s="104" t="s">
        <v>52</v>
      </c>
      <c r="B32" s="200" t="s">
        <v>219</v>
      </c>
      <c r="C32" s="201"/>
      <c r="D32" s="201"/>
      <c r="E32" s="201"/>
      <c r="F32" s="202"/>
      <c r="G32" s="105" t="s">
        <v>53</v>
      </c>
      <c r="H32" s="219" t="s">
        <v>221</v>
      </c>
      <c r="I32" s="219"/>
      <c r="J32" s="219"/>
      <c r="K32" s="219"/>
      <c r="L32" s="219"/>
      <c r="M32" s="219"/>
      <c r="N32" s="210"/>
      <c r="O32" s="211"/>
      <c r="P32" s="211"/>
      <c r="Q32" s="211"/>
      <c r="R32" s="211"/>
      <c r="S32" s="211"/>
      <c r="T32" s="211"/>
    </row>
    <row r="33" spans="1:33" ht="15" x14ac:dyDescent="0.2">
      <c r="A33" s="105" t="s">
        <v>54</v>
      </c>
      <c r="B33" s="190" t="s">
        <v>220</v>
      </c>
      <c r="C33" s="191"/>
      <c r="D33" s="191"/>
      <c r="E33" s="191"/>
      <c r="F33" s="192"/>
      <c r="G33" s="104" t="s">
        <v>55</v>
      </c>
      <c r="H33" s="220" t="s">
        <v>222</v>
      </c>
      <c r="I33" s="220"/>
      <c r="J33" s="220"/>
      <c r="K33" s="220"/>
      <c r="L33" s="220"/>
      <c r="M33" s="220"/>
      <c r="N33" s="84" t="s">
        <v>82</v>
      </c>
      <c r="O33" s="84" t="s">
        <v>83</v>
      </c>
      <c r="P33" s="84" t="s">
        <v>84</v>
      </c>
      <c r="Q33" s="84" t="s">
        <v>85</v>
      </c>
      <c r="R33" s="84" t="s">
        <v>86</v>
      </c>
      <c r="S33" s="84" t="s">
        <v>87</v>
      </c>
      <c r="T33" s="84" t="s">
        <v>88</v>
      </c>
    </row>
    <row r="34" spans="1:33" ht="80.25" customHeight="1" x14ac:dyDescent="0.2">
      <c r="A34" s="104" t="s">
        <v>56</v>
      </c>
      <c r="B34" s="200" t="s">
        <v>230</v>
      </c>
      <c r="C34" s="201"/>
      <c r="D34" s="201"/>
      <c r="E34" s="201"/>
      <c r="F34" s="202"/>
      <c r="G34" s="105" t="s">
        <v>57</v>
      </c>
      <c r="H34" s="219" t="s">
        <v>229</v>
      </c>
      <c r="I34" s="219"/>
      <c r="J34" s="219"/>
      <c r="K34" s="219"/>
      <c r="L34" s="219"/>
      <c r="M34" s="219"/>
      <c r="N34" s="106"/>
      <c r="O34" s="106"/>
      <c r="P34" s="106"/>
      <c r="Q34" s="167" t="s">
        <v>265</v>
      </c>
      <c r="R34" s="168"/>
      <c r="S34" s="168"/>
      <c r="T34" s="169"/>
    </row>
    <row r="35" spans="1:33" ht="63.75" x14ac:dyDescent="0.2">
      <c r="A35" s="105" t="s">
        <v>58</v>
      </c>
      <c r="B35" s="190" t="s">
        <v>223</v>
      </c>
      <c r="C35" s="191"/>
      <c r="D35" s="191"/>
      <c r="E35" s="191"/>
      <c r="F35" s="192"/>
      <c r="G35" s="104" t="s">
        <v>59</v>
      </c>
      <c r="H35" s="220" t="s">
        <v>228</v>
      </c>
      <c r="I35" s="220"/>
      <c r="J35" s="220"/>
      <c r="K35" s="220"/>
      <c r="L35" s="220"/>
      <c r="M35" s="220"/>
      <c r="N35" s="90" t="s">
        <v>281</v>
      </c>
      <c r="O35" s="90" t="s">
        <v>266</v>
      </c>
      <c r="P35" s="134" t="s">
        <v>267</v>
      </c>
      <c r="Q35" s="90" t="s">
        <v>268</v>
      </c>
      <c r="R35" s="90" t="s">
        <v>269</v>
      </c>
      <c r="S35" s="90" t="s">
        <v>40</v>
      </c>
      <c r="T35" s="90" t="s">
        <v>270</v>
      </c>
    </row>
    <row r="36" spans="1:33" ht="15" x14ac:dyDescent="0.2">
      <c r="A36" s="104" t="s">
        <v>60</v>
      </c>
      <c r="B36" s="200" t="s">
        <v>224</v>
      </c>
      <c r="C36" s="201"/>
      <c r="D36" s="201"/>
      <c r="E36" s="201"/>
      <c r="F36" s="202"/>
      <c r="G36" s="105" t="s">
        <v>61</v>
      </c>
      <c r="H36" s="219" t="s">
        <v>227</v>
      </c>
      <c r="I36" s="219"/>
      <c r="J36" s="219"/>
      <c r="K36" s="219"/>
      <c r="L36" s="219"/>
      <c r="M36" s="219"/>
      <c r="N36" s="107" t="s">
        <v>34</v>
      </c>
      <c r="O36" s="107" t="s">
        <v>8</v>
      </c>
      <c r="P36" s="115"/>
      <c r="Q36" s="100">
        <v>2.5</v>
      </c>
      <c r="R36" s="100" t="s">
        <v>39</v>
      </c>
      <c r="S36" s="100" t="s">
        <v>41</v>
      </c>
      <c r="T36" s="100" t="s">
        <v>42</v>
      </c>
      <c r="V36" s="78"/>
      <c r="W36" s="78"/>
      <c r="X36" s="78"/>
      <c r="AG36" s="88"/>
    </row>
    <row r="37" spans="1:33" ht="15" x14ac:dyDescent="0.2">
      <c r="A37" s="105" t="s">
        <v>62</v>
      </c>
      <c r="B37" s="190" t="s">
        <v>225</v>
      </c>
      <c r="C37" s="191"/>
      <c r="D37" s="191"/>
      <c r="E37" s="191"/>
      <c r="F37" s="192"/>
      <c r="G37" s="104" t="s">
        <v>63</v>
      </c>
      <c r="H37" s="220" t="s">
        <v>64</v>
      </c>
      <c r="I37" s="220"/>
      <c r="J37" s="220"/>
      <c r="K37" s="220"/>
      <c r="L37" s="220"/>
      <c r="M37" s="220"/>
      <c r="N37" s="97"/>
      <c r="O37" s="97"/>
      <c r="P37" s="117"/>
      <c r="Q37" s="109"/>
      <c r="R37" s="109"/>
      <c r="S37" s="109"/>
      <c r="T37" s="109"/>
      <c r="V37" s="78"/>
      <c r="W37" s="78"/>
      <c r="X37" s="78"/>
    </row>
    <row r="38" spans="1:33" ht="51" x14ac:dyDescent="0.2">
      <c r="A38" s="104" t="s">
        <v>65</v>
      </c>
      <c r="B38" s="200" t="s">
        <v>226</v>
      </c>
      <c r="C38" s="201"/>
      <c r="D38" s="201"/>
      <c r="E38" s="201"/>
      <c r="F38" s="202"/>
      <c r="G38" s="105"/>
      <c r="H38" s="216"/>
      <c r="I38" s="216"/>
      <c r="J38" s="216"/>
      <c r="K38" s="216"/>
      <c r="L38" s="216"/>
      <c r="M38" s="216"/>
      <c r="N38" s="178"/>
      <c r="O38" s="179"/>
      <c r="P38" s="134" t="s">
        <v>271</v>
      </c>
      <c r="Q38" s="178"/>
      <c r="R38" s="180"/>
      <c r="S38" s="180"/>
      <c r="T38" s="179"/>
    </row>
    <row r="39" spans="1:33" x14ac:dyDescent="0.2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173"/>
      <c r="O39" s="173"/>
      <c r="P39" s="173"/>
      <c r="Q39" s="173"/>
      <c r="R39" s="173"/>
      <c r="S39" s="173"/>
      <c r="T39" s="173"/>
      <c r="AG39" s="102"/>
    </row>
    <row r="40" spans="1:33" x14ac:dyDescent="0.2">
      <c r="A40" s="81" t="s">
        <v>82</v>
      </c>
      <c r="B40" s="207" t="s">
        <v>231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175"/>
      <c r="O40" s="175"/>
      <c r="P40" s="175"/>
      <c r="Q40" s="175"/>
      <c r="R40" s="175"/>
      <c r="S40" s="175"/>
      <c r="T40" s="175"/>
      <c r="V40" s="103"/>
      <c r="W40" s="103"/>
      <c r="X40" s="103"/>
      <c r="AG40" s="102"/>
    </row>
    <row r="41" spans="1:33" x14ac:dyDescent="0.2">
      <c r="A41" s="81" t="s">
        <v>83</v>
      </c>
      <c r="B41" s="207" t="s">
        <v>232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84" t="s">
        <v>89</v>
      </c>
      <c r="O41" s="84" t="s">
        <v>90</v>
      </c>
      <c r="P41" s="84" t="s">
        <v>91</v>
      </c>
      <c r="Q41" s="84" t="s">
        <v>92</v>
      </c>
      <c r="R41" s="84" t="s">
        <v>93</v>
      </c>
      <c r="S41" s="84" t="s">
        <v>94</v>
      </c>
      <c r="T41" s="84" t="s">
        <v>95</v>
      </c>
      <c r="AG41" s="102"/>
    </row>
    <row r="42" spans="1:33" x14ac:dyDescent="0.2">
      <c r="A42" s="82" t="s">
        <v>84</v>
      </c>
      <c r="B42" s="193" t="s">
        <v>233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67" t="s">
        <v>265</v>
      </c>
      <c r="O42" s="168"/>
      <c r="P42" s="169"/>
      <c r="Q42" s="106"/>
      <c r="R42" s="106"/>
      <c r="S42" s="106"/>
      <c r="T42" s="106"/>
    </row>
    <row r="43" spans="1:33" ht="25.5" x14ac:dyDescent="0.2">
      <c r="A43" s="81"/>
      <c r="B43" s="217" t="s">
        <v>234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90" t="s">
        <v>66</v>
      </c>
      <c r="O43" s="90" t="s">
        <v>15</v>
      </c>
      <c r="P43" s="90" t="s">
        <v>272</v>
      </c>
      <c r="Q43" s="134" t="s">
        <v>4</v>
      </c>
      <c r="R43" s="134" t="s">
        <v>14</v>
      </c>
      <c r="S43" s="134" t="s">
        <v>5</v>
      </c>
      <c r="T43" s="134" t="s">
        <v>6</v>
      </c>
    </row>
    <row r="44" spans="1:33" x14ac:dyDescent="0.2">
      <c r="A44" s="81" t="s">
        <v>85</v>
      </c>
      <c r="B44" s="157" t="s">
        <v>235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00" t="s">
        <v>43</v>
      </c>
      <c r="O44" s="100">
        <v>360</v>
      </c>
      <c r="P44" s="100" t="s">
        <v>30</v>
      </c>
      <c r="Q44" s="100"/>
      <c r="R44" s="100"/>
      <c r="S44" s="100"/>
      <c r="T44" s="100"/>
    </row>
    <row r="45" spans="1:33" x14ac:dyDescent="0.2">
      <c r="A45" s="83" t="s">
        <v>86</v>
      </c>
      <c r="B45" s="157" t="s">
        <v>236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80"/>
      <c r="O45" s="109"/>
      <c r="P45" s="109"/>
      <c r="Q45" s="109"/>
      <c r="R45" s="109"/>
      <c r="S45" s="109"/>
      <c r="T45" s="109"/>
    </row>
    <row r="46" spans="1:33" x14ac:dyDescent="0.2">
      <c r="A46" s="83" t="s">
        <v>87</v>
      </c>
      <c r="B46" s="157" t="s">
        <v>237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80"/>
      <c r="O46" s="109"/>
      <c r="P46" s="109"/>
      <c r="Q46" s="164" t="s">
        <v>275</v>
      </c>
      <c r="R46" s="165"/>
      <c r="S46" s="165"/>
      <c r="T46" s="165"/>
    </row>
    <row r="47" spans="1:33" x14ac:dyDescent="0.2">
      <c r="A47" s="81" t="s">
        <v>88</v>
      </c>
      <c r="B47" s="157" t="s">
        <v>238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1"/>
      <c r="O47" s="152"/>
      <c r="P47" s="152"/>
      <c r="Q47" s="152"/>
      <c r="R47" s="152"/>
      <c r="S47" s="152"/>
      <c r="T47" s="152"/>
    </row>
    <row r="48" spans="1:33" x14ac:dyDescent="0.2">
      <c r="A48" s="81" t="s">
        <v>89</v>
      </c>
      <c r="B48" s="157" t="s">
        <v>239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84" t="s">
        <v>96</v>
      </c>
      <c r="O48" s="84" t="s">
        <v>97</v>
      </c>
      <c r="P48" s="84" t="s">
        <v>98</v>
      </c>
      <c r="Q48" s="84" t="s">
        <v>99</v>
      </c>
      <c r="R48" s="84" t="s">
        <v>100</v>
      </c>
      <c r="S48" s="84" t="s">
        <v>101</v>
      </c>
      <c r="T48" s="84" t="s">
        <v>102</v>
      </c>
    </row>
    <row r="49" spans="1:26" x14ac:dyDescent="0.2">
      <c r="A49" s="81" t="s">
        <v>90</v>
      </c>
      <c r="B49" s="157" t="s">
        <v>240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06"/>
      <c r="O49" s="106"/>
      <c r="P49" s="106"/>
      <c r="Q49" s="166" t="s">
        <v>25</v>
      </c>
      <c r="R49" s="154"/>
      <c r="S49" s="154"/>
      <c r="T49" s="154"/>
    </row>
    <row r="50" spans="1:26" ht="25.5" x14ac:dyDescent="0.2">
      <c r="A50" s="84" t="s">
        <v>91</v>
      </c>
      <c r="B50" s="157" t="s">
        <v>241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34" t="s">
        <v>7</v>
      </c>
      <c r="O50" s="134" t="s">
        <v>273</v>
      </c>
      <c r="P50" s="134" t="s">
        <v>274</v>
      </c>
      <c r="Q50" s="134">
        <v>1</v>
      </c>
      <c r="R50" s="134">
        <v>2</v>
      </c>
      <c r="S50" s="134">
        <v>3</v>
      </c>
      <c r="T50" s="134">
        <v>4</v>
      </c>
    </row>
    <row r="51" spans="1:26" x14ac:dyDescent="0.2">
      <c r="A51" s="82" t="s">
        <v>114</v>
      </c>
      <c r="B51" s="158" t="s">
        <v>242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60"/>
      <c r="N51" s="109"/>
      <c r="O51" s="109"/>
      <c r="P51" s="109"/>
      <c r="Q51" s="118"/>
      <c r="R51" s="118"/>
      <c r="S51" s="118"/>
      <c r="T51" s="118"/>
      <c r="Y51" s="88"/>
    </row>
    <row r="52" spans="1:26" x14ac:dyDescent="0.2">
      <c r="A52" s="82" t="s">
        <v>119</v>
      </c>
      <c r="B52" s="158" t="s">
        <v>243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60"/>
      <c r="N52" s="153" t="s">
        <v>275</v>
      </c>
      <c r="O52" s="153"/>
      <c r="P52" s="153"/>
      <c r="Q52" s="153"/>
      <c r="R52" s="153"/>
      <c r="S52" s="153"/>
      <c r="T52" s="153"/>
      <c r="Z52" s="88"/>
    </row>
    <row r="53" spans="1:26" x14ac:dyDescent="0.2">
      <c r="A53" s="84" t="s">
        <v>120</v>
      </c>
      <c r="B53" s="161" t="s">
        <v>244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3"/>
      <c r="N53" s="137"/>
      <c r="O53" s="137"/>
      <c r="P53" s="137"/>
      <c r="Q53" s="137"/>
      <c r="R53" s="137"/>
      <c r="S53" s="137"/>
      <c r="T53" s="137"/>
    </row>
    <row r="54" spans="1:26" x14ac:dyDescent="0.2">
      <c r="A54" s="84" t="s">
        <v>121</v>
      </c>
      <c r="B54" s="161" t="s">
        <v>245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3"/>
      <c r="N54" s="136" t="s">
        <v>103</v>
      </c>
      <c r="O54" s="87" t="s">
        <v>104</v>
      </c>
      <c r="P54" s="87" t="s">
        <v>105</v>
      </c>
      <c r="Q54" s="87" t="s">
        <v>106</v>
      </c>
      <c r="R54" s="87" t="s">
        <v>107</v>
      </c>
      <c r="S54" s="87" t="s">
        <v>108</v>
      </c>
      <c r="T54" s="87" t="s">
        <v>109</v>
      </c>
      <c r="Y54" s="102"/>
    </row>
    <row r="55" spans="1:26" s="88" customFormat="1" x14ac:dyDescent="0.2">
      <c r="A55" s="84" t="s">
        <v>122</v>
      </c>
      <c r="B55" s="161" t="s">
        <v>247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3"/>
      <c r="N55" s="154" t="s">
        <v>25</v>
      </c>
      <c r="O55" s="154"/>
      <c r="P55" s="154"/>
      <c r="Q55" s="154"/>
      <c r="R55" s="154"/>
      <c r="S55" s="154"/>
      <c r="T55" s="154"/>
      <c r="U55" s="77"/>
      <c r="V55" s="77"/>
      <c r="W55" s="77"/>
      <c r="X55" s="77"/>
      <c r="Y55" s="102"/>
      <c r="Z55" s="102"/>
    </row>
    <row r="56" spans="1:26" x14ac:dyDescent="0.2">
      <c r="A56" s="155" t="s">
        <v>248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34">
        <v>5</v>
      </c>
      <c r="O56" s="134">
        <v>6</v>
      </c>
      <c r="P56" s="134">
        <v>7</v>
      </c>
      <c r="Q56" s="134">
        <v>8</v>
      </c>
      <c r="R56" s="134">
        <v>9</v>
      </c>
      <c r="S56" s="134">
        <v>10</v>
      </c>
      <c r="T56" s="134">
        <v>11</v>
      </c>
      <c r="Y56" s="102"/>
      <c r="Z56" s="102"/>
    </row>
    <row r="57" spans="1:26" x14ac:dyDescent="0.2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01"/>
      <c r="O57" s="101"/>
      <c r="P57" s="101"/>
      <c r="Q57" s="101"/>
      <c r="R57" s="101"/>
      <c r="S57" s="101"/>
      <c r="T57" s="101"/>
      <c r="Z57" s="102"/>
    </row>
    <row r="58" spans="1:26" s="102" customFormat="1" x14ac:dyDescent="0.2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3" t="s">
        <v>275</v>
      </c>
      <c r="O58" s="153"/>
      <c r="P58" s="153"/>
      <c r="Q58" s="153"/>
      <c r="R58" s="153"/>
      <c r="S58" s="153"/>
      <c r="T58" s="153"/>
      <c r="U58" s="77"/>
      <c r="V58" s="77"/>
      <c r="W58" s="77"/>
      <c r="X58" s="77"/>
      <c r="Y58" s="77"/>
      <c r="Z58" s="77"/>
    </row>
    <row r="59" spans="1:26" s="102" customFormat="1" ht="33.75" x14ac:dyDescent="0.2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 s="102" customFormat="1" x14ac:dyDescent="0.2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4"/>
      <c r="O60" s="124"/>
      <c r="P60" s="124"/>
      <c r="Q60" s="124"/>
      <c r="R60" s="124"/>
      <c r="S60" s="124"/>
      <c r="T60" s="124"/>
      <c r="U60" s="77"/>
      <c r="V60" s="88"/>
      <c r="W60" s="88"/>
      <c r="X60" s="88"/>
      <c r="Y60" s="77"/>
      <c r="Z60" s="77"/>
    </row>
    <row r="61" spans="1:26" x14ac:dyDescent="0.2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4"/>
      <c r="O61" s="124"/>
      <c r="P61" s="124"/>
      <c r="Q61" s="124"/>
      <c r="R61" s="124"/>
      <c r="S61" s="124"/>
      <c r="T61" s="124"/>
    </row>
    <row r="63" spans="1:26" x14ac:dyDescent="0.2">
      <c r="V63" s="102"/>
      <c r="W63" s="102"/>
      <c r="X63" s="102"/>
    </row>
    <row r="64" spans="1:26" x14ac:dyDescent="0.2">
      <c r="U64" s="88"/>
      <c r="V64" s="102"/>
      <c r="W64" s="102"/>
      <c r="X64" s="102"/>
    </row>
    <row r="65" spans="21:24" x14ac:dyDescent="0.2">
      <c r="V65" s="102"/>
      <c r="W65" s="102"/>
      <c r="X65" s="102"/>
    </row>
    <row r="67" spans="21:24" x14ac:dyDescent="0.2">
      <c r="U67" s="102"/>
    </row>
    <row r="68" spans="21:24" x14ac:dyDescent="0.2">
      <c r="U68" s="102"/>
    </row>
    <row r="69" spans="21:24" x14ac:dyDescent="0.2">
      <c r="U69" s="102"/>
    </row>
  </sheetData>
  <mergeCells count="85">
    <mergeCell ref="A39:M39"/>
    <mergeCell ref="B45:M45"/>
    <mergeCell ref="B46:M46"/>
    <mergeCell ref="B47:M47"/>
    <mergeCell ref="B40:M40"/>
    <mergeCell ref="B41:M41"/>
    <mergeCell ref="B44:M44"/>
    <mergeCell ref="B11:M11"/>
    <mergeCell ref="B12:M12"/>
    <mergeCell ref="B19:M19"/>
    <mergeCell ref="B7:M7"/>
    <mergeCell ref="B14:M14"/>
    <mergeCell ref="H33:M33"/>
    <mergeCell ref="H34:M34"/>
    <mergeCell ref="H36:M36"/>
    <mergeCell ref="H37:M37"/>
    <mergeCell ref="H35:M35"/>
    <mergeCell ref="H38:M38"/>
    <mergeCell ref="B42:M42"/>
    <mergeCell ref="B43:M43"/>
    <mergeCell ref="B16:M16"/>
    <mergeCell ref="B18:M18"/>
    <mergeCell ref="B38:F38"/>
    <mergeCell ref="H31:M31"/>
    <mergeCell ref="H32:M32"/>
    <mergeCell ref="B20:M20"/>
    <mergeCell ref="B22:M22"/>
    <mergeCell ref="B29:M29"/>
    <mergeCell ref="B25:M25"/>
    <mergeCell ref="B34:F34"/>
    <mergeCell ref="B33:F33"/>
    <mergeCell ref="B35:F35"/>
    <mergeCell ref="B36:F36"/>
    <mergeCell ref="A1:M1"/>
    <mergeCell ref="A2:M2"/>
    <mergeCell ref="B8:M8"/>
    <mergeCell ref="B5:M5"/>
    <mergeCell ref="B3:M3"/>
    <mergeCell ref="B6:M6"/>
    <mergeCell ref="B4:M4"/>
    <mergeCell ref="B37:F37"/>
    <mergeCell ref="B28:M28"/>
    <mergeCell ref="N30:Q30"/>
    <mergeCell ref="B9:M9"/>
    <mergeCell ref="B31:F31"/>
    <mergeCell ref="B32:F32"/>
    <mergeCell ref="B17:M17"/>
    <mergeCell ref="B21:M21"/>
    <mergeCell ref="B26:M26"/>
    <mergeCell ref="B24:M24"/>
    <mergeCell ref="B27:M27"/>
    <mergeCell ref="B23:M23"/>
    <mergeCell ref="B10:M10"/>
    <mergeCell ref="B13:M13"/>
    <mergeCell ref="B15:M15"/>
    <mergeCell ref="N31:T32"/>
    <mergeCell ref="Q46:T46"/>
    <mergeCell ref="Q49:T49"/>
    <mergeCell ref="Q34:T34"/>
    <mergeCell ref="N1:T1"/>
    <mergeCell ref="N10:T11"/>
    <mergeCell ref="N17:T18"/>
    <mergeCell ref="N24:T25"/>
    <mergeCell ref="N42:P42"/>
    <mergeCell ref="N38:O38"/>
    <mergeCell ref="Q38:T38"/>
    <mergeCell ref="O9:P9"/>
    <mergeCell ref="N6:P8"/>
    <mergeCell ref="R6:T9"/>
    <mergeCell ref="R16:T16"/>
    <mergeCell ref="N23:R23"/>
    <mergeCell ref="N39:T40"/>
    <mergeCell ref="N47:T47"/>
    <mergeCell ref="N58:T58"/>
    <mergeCell ref="N55:T55"/>
    <mergeCell ref="A56:M58"/>
    <mergeCell ref="N52:T52"/>
    <mergeCell ref="B48:M48"/>
    <mergeCell ref="B49:M49"/>
    <mergeCell ref="B50:M50"/>
    <mergeCell ref="B51:M51"/>
    <mergeCell ref="B52:M52"/>
    <mergeCell ref="B53:M53"/>
    <mergeCell ref="B54:M54"/>
    <mergeCell ref="B55:M55"/>
  </mergeCells>
  <pageMargins left="0.511811024" right="0.511811024" top="0.78740157499999996" bottom="0.78740157499999996" header="0.31496062000000002" footer="0.31496062000000002"/>
  <pageSetup paperSize="9" scale="60" orientation="portrait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50"/>
  <sheetViews>
    <sheetView view="pageBreakPreview" topLeftCell="A31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REPORTES'!Z9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REPORTES'!B9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REPORTES'!F9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REPORTES'!E9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REPORTES'!H9</f>
        <v xml:space="preserve"> </v>
      </c>
      <c r="Q15" s="243"/>
      <c r="R15" s="243"/>
      <c r="S15" s="243"/>
      <c r="T15" s="244"/>
      <c r="U15" s="42" t="str">
        <f>IF('TODOS LOS REPORTES'!O9="Sí","X","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REPORTES'!O9="Sí",'TODOS LOS REPORTES'!Q9,"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REPORTES'!G9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REPORTES'!O9="No","X","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REPORTES'!D9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REPORTES'!I9</f>
        <v xml:space="preserve"> </v>
      </c>
      <c r="I18" s="264"/>
      <c r="J18" s="264"/>
      <c r="K18" s="265"/>
      <c r="L18" s="291" t="str">
        <f>'TODOS LOS REPORTES'!J9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REPORTES'!L9="IMC","X"," ")</f>
        <v xml:space="preserve"> </v>
      </c>
      <c r="W18" s="248" t="s">
        <v>9</v>
      </c>
      <c r="X18" s="249"/>
      <c r="Y18" s="43" t="str">
        <f>IF('TODOS LOS REPORTES'!L9="VMC","X","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REPORTES'!M9," - ",'TODOS LOS REPORTES'!N9)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REPORTES'!P9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REPORTES'!S9</f>
        <v xml:space="preserve"> </v>
      </c>
      <c r="R22" s="302"/>
      <c r="S22" s="303" t="str">
        <f>'TODOS LOS REPORTES'!R9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REPORTES'!AG9</f>
        <v xml:space="preserve"> </v>
      </c>
      <c r="L23" s="148"/>
      <c r="M23" s="148"/>
      <c r="N23" s="300" t="s">
        <v>168</v>
      </c>
      <c r="O23" s="300"/>
      <c r="P23" s="305" t="str">
        <f>'TODOS LOS REPORTES'!AH9</f>
        <v xml:space="preserve"> </v>
      </c>
      <c r="Q23" s="305"/>
      <c r="R23" s="300" t="s">
        <v>170</v>
      </c>
      <c r="S23" s="300"/>
      <c r="T23" s="300"/>
      <c r="U23" s="305" t="str">
        <f>'TODOS LOS REPORTES'!AK9</f>
        <v xml:space="preserve"> </v>
      </c>
      <c r="V23" s="305"/>
      <c r="W23" s="305"/>
      <c r="X23" s="15" t="s">
        <v>171</v>
      </c>
      <c r="Y23" s="305" t="str">
        <f>'TODOS LOS REPORTES'!AL9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REPORTES'!AI9</f>
        <v xml:space="preserve"> </v>
      </c>
      <c r="L24" s="299"/>
      <c r="M24" s="299"/>
      <c r="N24" s="54" t="s">
        <v>169</v>
      </c>
      <c r="O24" s="299" t="str">
        <f>'TODOS LOS REPORTES'!AJ9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REPORTES'!AF9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REPORTES'!AB9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REPORTES'!Q9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REPORTES'!U9="MODO C","X"," ")</f>
        <v xml:space="preserve"> </v>
      </c>
      <c r="C32" s="307" t="s">
        <v>22</v>
      </c>
      <c r="D32" s="314"/>
      <c r="E32" s="12" t="str">
        <f>IF('TODOS LOS REPORTES'!U9="PILOTO","X"," ")</f>
        <v xml:space="preserve"> </v>
      </c>
      <c r="F32" s="307" t="s">
        <v>23</v>
      </c>
      <c r="G32" s="308"/>
      <c r="H32" s="314"/>
      <c r="I32" s="11" t="str">
        <f>IF('TODOS LOS REPORTES'!U9="ADS","X","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REPORTES'!Q9,3,1)="0","X","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REPORTES'!U9&lt;&gt;"MODO C",'TODOS LOS REPORTES'!U9&lt;&gt;"PILOTO",'TODOS LOS REPORTES'!U9&lt;&gt;"ADS"),"X"," ")</f>
        <v>X</v>
      </c>
      <c r="D34" s="25" t="s">
        <v>176</v>
      </c>
      <c r="E34" s="316" t="str">
        <f>IF(C34="X",'TODOS LOS REPORTES'!U9,"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REPORTES'!Q9,3,1)&lt;&gt;"0","X","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REPORTES'!AC9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REPORTES'!AD9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A9:Z9"/>
    <mergeCell ref="B41:Y41"/>
    <mergeCell ref="A26:G26"/>
    <mergeCell ref="A27:Z27"/>
    <mergeCell ref="A28:Z28"/>
    <mergeCell ref="A24:G24"/>
    <mergeCell ref="H24:J24"/>
    <mergeCell ref="K24:M24"/>
    <mergeCell ref="O24:T24"/>
    <mergeCell ref="U24:Y24"/>
    <mergeCell ref="A15:G16"/>
    <mergeCell ref="A29:L29"/>
    <mergeCell ref="M29:S29"/>
    <mergeCell ref="T29:Z29"/>
    <mergeCell ref="S21:Z21"/>
    <mergeCell ref="N23:O23"/>
    <mergeCell ref="B42:Y42"/>
    <mergeCell ref="B43:Y43"/>
    <mergeCell ref="B44:Y44"/>
    <mergeCell ref="A39:Z39"/>
    <mergeCell ref="A40:Z40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37:Z37"/>
    <mergeCell ref="A38:Z38"/>
    <mergeCell ref="B45:X45"/>
    <mergeCell ref="A22:J22"/>
    <mergeCell ref="K22:P22"/>
    <mergeCell ref="Q22:R22"/>
    <mergeCell ref="S22:Z22"/>
    <mergeCell ref="Y23:Z23"/>
    <mergeCell ref="A25:G25"/>
    <mergeCell ref="H25:Z26"/>
    <mergeCell ref="A23:E23"/>
    <mergeCell ref="F23:J23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V17:Z17"/>
    <mergeCell ref="L17:U17"/>
    <mergeCell ref="L18:U18"/>
    <mergeCell ref="H15:O15"/>
    <mergeCell ref="P15:T15"/>
    <mergeCell ref="V15:Y15"/>
    <mergeCell ref="H16:M16"/>
    <mergeCell ref="H17:K17"/>
    <mergeCell ref="N16:O16"/>
    <mergeCell ref="P16:T16"/>
    <mergeCell ref="V16:Y16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50"/>
  <sheetViews>
    <sheetView view="pageBreakPreview" topLeftCell="A22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REPORTES'!Z10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REPORTES'!B10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REPORTES'!F10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REPORTES'!E10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REPORTES'!H10</f>
        <v xml:space="preserve"> </v>
      </c>
      <c r="Q15" s="243"/>
      <c r="R15" s="243"/>
      <c r="S15" s="243"/>
      <c r="T15" s="244"/>
      <c r="U15" s="42" t="str">
        <f>IF('TODOS LOS REPORTES'!O10="Sí","X","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REPORTES'!O10="Sí",'TODOS LOS REPORTES'!Q10,"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REPORTES'!G10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REPORTES'!O10="No","X","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REPORTES'!D10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REPORTES'!I10</f>
        <v xml:space="preserve"> </v>
      </c>
      <c r="I18" s="264"/>
      <c r="J18" s="264"/>
      <c r="K18" s="265"/>
      <c r="L18" s="291" t="str">
        <f>'TODOS LOS REPORTES'!J10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REPORTES'!L10="IMC","X"," ")</f>
        <v xml:space="preserve"> </v>
      </c>
      <c r="W18" s="248" t="s">
        <v>9</v>
      </c>
      <c r="X18" s="249"/>
      <c r="Y18" s="43" t="str">
        <f>IF('TODOS LOS REPORTES'!L10="VMC","X","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REPORTES'!M10," - ",'TODOS LOS REPORTES'!N10)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REPORTES'!P10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REPORTES'!S10</f>
        <v xml:space="preserve"> </v>
      </c>
      <c r="R22" s="302"/>
      <c r="S22" s="303" t="str">
        <f>'TODOS LOS REPORTES'!R10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REPORTES'!AG10</f>
        <v xml:space="preserve"> </v>
      </c>
      <c r="L23" s="148"/>
      <c r="M23" s="148"/>
      <c r="N23" s="300" t="s">
        <v>168</v>
      </c>
      <c r="O23" s="300"/>
      <c r="P23" s="305" t="str">
        <f>'TODOS LOS REPORTES'!AH10</f>
        <v xml:space="preserve"> </v>
      </c>
      <c r="Q23" s="305"/>
      <c r="R23" s="300" t="s">
        <v>170</v>
      </c>
      <c r="S23" s="300"/>
      <c r="T23" s="300"/>
      <c r="U23" s="305" t="str">
        <f>'TODOS LOS REPORTES'!AK10</f>
        <v xml:space="preserve"> </v>
      </c>
      <c r="V23" s="305"/>
      <c r="W23" s="305"/>
      <c r="X23" s="15" t="s">
        <v>171</v>
      </c>
      <c r="Y23" s="305" t="str">
        <f>'TODOS LOS REPORTES'!AL10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REPORTES'!AI10</f>
        <v xml:space="preserve"> </v>
      </c>
      <c r="L24" s="299"/>
      <c r="M24" s="299"/>
      <c r="N24" s="54" t="s">
        <v>169</v>
      </c>
      <c r="O24" s="299" t="str">
        <f>'TODOS LOS REPORTES'!AJ10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REPORTES'!AF10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REPORTES'!AB10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REPORTES'!Q10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REPORTES'!U10="MODO C","X"," ")</f>
        <v xml:space="preserve"> </v>
      </c>
      <c r="C32" s="307" t="s">
        <v>22</v>
      </c>
      <c r="D32" s="314"/>
      <c r="E32" s="12" t="str">
        <f>IF('TODOS LOS REPORTES'!U10="PILOTO","X"," ")</f>
        <v xml:space="preserve"> </v>
      </c>
      <c r="F32" s="307" t="s">
        <v>23</v>
      </c>
      <c r="G32" s="308"/>
      <c r="H32" s="314"/>
      <c r="I32" s="11" t="str">
        <f>IF('TODOS LOS REPORTES'!U10="ADS","X","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REPORTES'!Q10,3,1)="0","X","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REPORTES'!U10&lt;&gt;"MODO C",'TODOS LOS REPORTES'!U10&lt;&gt;"PILOTO",'TODOS LOS REPORTES'!U10&lt;&gt;"ADS"),"X"," ")</f>
        <v>X</v>
      </c>
      <c r="D34" s="25" t="s">
        <v>176</v>
      </c>
      <c r="E34" s="316" t="str">
        <f>IF(C34="X",'TODOS LOS REPORTES'!U10,"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REPORTES'!Q10,3,1)&lt;&gt;"0","X","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REPORTES'!AC10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customHeight="1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REPORTES'!AD10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ht="12" customHeigh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ht="12" customHeigh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ht="12" customHeigh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F23:J23"/>
    <mergeCell ref="A9:Z9"/>
    <mergeCell ref="B41:Y41"/>
    <mergeCell ref="B42:Y42"/>
    <mergeCell ref="B43:Y43"/>
    <mergeCell ref="A24:G24"/>
    <mergeCell ref="H24:J24"/>
    <mergeCell ref="K24:M24"/>
    <mergeCell ref="O24:T24"/>
    <mergeCell ref="U24:Y24"/>
    <mergeCell ref="A15:G16"/>
    <mergeCell ref="S21:Z21"/>
    <mergeCell ref="N23:O23"/>
    <mergeCell ref="A22:J22"/>
    <mergeCell ref="K22:P22"/>
    <mergeCell ref="Q22:R22"/>
    <mergeCell ref="A26:G26"/>
    <mergeCell ref="A27:Z27"/>
    <mergeCell ref="A28:Z28"/>
    <mergeCell ref="A29:L29"/>
    <mergeCell ref="M29:S29"/>
    <mergeCell ref="T29:Z29"/>
    <mergeCell ref="A37:Z37"/>
    <mergeCell ref="A38:Z38"/>
    <mergeCell ref="B45:X45"/>
    <mergeCell ref="B44:Y44"/>
    <mergeCell ref="A39:Z39"/>
    <mergeCell ref="A40:Z40"/>
    <mergeCell ref="A25:G25"/>
    <mergeCell ref="H25:Z26"/>
    <mergeCell ref="A23:E23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L18:U18"/>
    <mergeCell ref="L17:U17"/>
    <mergeCell ref="S22:Z22"/>
    <mergeCell ref="Y23:Z23"/>
    <mergeCell ref="H15:O15"/>
    <mergeCell ref="P15:T15"/>
    <mergeCell ref="V15:Y15"/>
    <mergeCell ref="H16:M16"/>
    <mergeCell ref="H17:K17"/>
    <mergeCell ref="N16:O16"/>
    <mergeCell ref="P16:T16"/>
    <mergeCell ref="V16:Y16"/>
    <mergeCell ref="V17:Z17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50"/>
  <sheetViews>
    <sheetView view="pageBreakPreview" topLeftCell="A19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REPORTES'!Z11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REPORTES'!B11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REPORTES'!F11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REPORTES'!E11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REPORTES'!H11</f>
        <v xml:space="preserve"> </v>
      </c>
      <c r="Q15" s="243"/>
      <c r="R15" s="243"/>
      <c r="S15" s="243"/>
      <c r="T15" s="244"/>
      <c r="U15" s="42" t="str">
        <f>IF('TODOS LOS REPORTES'!O11="Sí","X","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REPORTES'!O11="Sí",'TODOS LOS REPORTES'!Q11,"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REPORTES'!G11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REPORTES'!O11="No","X","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REPORTES'!D11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REPORTES'!I11</f>
        <v xml:space="preserve"> </v>
      </c>
      <c r="I18" s="264"/>
      <c r="J18" s="264"/>
      <c r="K18" s="265"/>
      <c r="L18" s="291" t="str">
        <f>'TODOS LOS REPORTES'!J11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REPORTES'!L11="IMC","X"," ")</f>
        <v xml:space="preserve"> </v>
      </c>
      <c r="W18" s="248" t="s">
        <v>9</v>
      </c>
      <c r="X18" s="249"/>
      <c r="Y18" s="43" t="str">
        <f>IF('TODOS LOS REPORTES'!L11="VMC","X","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REPORTES'!M11," - ",'TODOS LOS REPORTES'!N11)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REPORTES'!P11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REPORTES'!S11</f>
        <v xml:space="preserve"> </v>
      </c>
      <c r="R22" s="302"/>
      <c r="S22" s="303" t="str">
        <f>'TODOS LOS REPORTES'!R11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REPORTES'!AG11</f>
        <v xml:space="preserve"> </v>
      </c>
      <c r="L23" s="148"/>
      <c r="M23" s="148"/>
      <c r="N23" s="300" t="s">
        <v>168</v>
      </c>
      <c r="O23" s="300"/>
      <c r="P23" s="305" t="str">
        <f>'TODOS LOS REPORTES'!AH11</f>
        <v xml:space="preserve"> </v>
      </c>
      <c r="Q23" s="305"/>
      <c r="R23" s="300" t="s">
        <v>170</v>
      </c>
      <c r="S23" s="300"/>
      <c r="T23" s="300"/>
      <c r="U23" s="305" t="str">
        <f>'TODOS LOS REPORTES'!AK11</f>
        <v xml:space="preserve"> </v>
      </c>
      <c r="V23" s="305"/>
      <c r="W23" s="305"/>
      <c r="X23" s="15" t="s">
        <v>171</v>
      </c>
      <c r="Y23" s="305" t="str">
        <f>'TODOS LOS REPORTES'!AL11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REPORTES'!AI11</f>
        <v xml:space="preserve"> </v>
      </c>
      <c r="L24" s="299"/>
      <c r="M24" s="299"/>
      <c r="N24" s="54" t="s">
        <v>169</v>
      </c>
      <c r="O24" s="299" t="str">
        <f>'TODOS LOS REPORTES'!AJ11</f>
        <v xml:space="preserve"> </v>
      </c>
      <c r="P24" s="299"/>
      <c r="Q24" s="299"/>
      <c r="R24" s="299"/>
      <c r="S24" s="299"/>
      <c r="T24" s="299"/>
      <c r="U24" s="298" t="s">
        <v>304</v>
      </c>
      <c r="V24" s="298"/>
      <c r="W24" s="298"/>
      <c r="X24" s="298"/>
      <c r="Y24" s="298"/>
      <c r="Z24" s="16" t="str">
        <f>'TODOS LOS REPORTES'!AF11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REPORTES'!AB11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REPORTES'!Q11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REPORTES'!U11="MODO C","X"," ")</f>
        <v xml:space="preserve"> </v>
      </c>
      <c r="C32" s="307" t="s">
        <v>22</v>
      </c>
      <c r="D32" s="314"/>
      <c r="E32" s="12" t="str">
        <f>IF('TODOS LOS REPORTES'!U11="PILOTO","X"," ")</f>
        <v xml:space="preserve"> </v>
      </c>
      <c r="F32" s="307" t="s">
        <v>23</v>
      </c>
      <c r="G32" s="308"/>
      <c r="H32" s="314"/>
      <c r="I32" s="11" t="str">
        <f>IF('TODOS LOS REPORTES'!U11="ADS","X","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REPORTES'!Q11,3,1)="0","X","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REPORTES'!U11&lt;&gt;"MODO C",'TODOS LOS REPORTES'!U11&lt;&gt;"PILOTO",'TODOS LOS REPORTES'!U11&lt;&gt;"ADS"),"X"," ")</f>
        <v>X</v>
      </c>
      <c r="D34" s="25" t="s">
        <v>176</v>
      </c>
      <c r="E34" s="316" t="str">
        <f>IF(C34="X",'TODOS LOS REPORTES'!U11,"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REPORTES'!Q11,3,1)&lt;&gt;"0","X","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REPORTES'!AC11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REPORTES'!AD11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A9:Z9"/>
    <mergeCell ref="B41:Y41"/>
    <mergeCell ref="A26:G26"/>
    <mergeCell ref="A27:Z27"/>
    <mergeCell ref="A28:Z28"/>
    <mergeCell ref="A24:G24"/>
    <mergeCell ref="H24:J24"/>
    <mergeCell ref="K24:M24"/>
    <mergeCell ref="O24:T24"/>
    <mergeCell ref="U24:Y24"/>
    <mergeCell ref="A15:G16"/>
    <mergeCell ref="A29:L29"/>
    <mergeCell ref="M29:S29"/>
    <mergeCell ref="T29:Z29"/>
    <mergeCell ref="S21:Z21"/>
    <mergeCell ref="N23:O23"/>
    <mergeCell ref="B42:Y42"/>
    <mergeCell ref="B43:Y43"/>
    <mergeCell ref="B44:Y44"/>
    <mergeCell ref="A39:Z39"/>
    <mergeCell ref="A40:Z40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37:Z37"/>
    <mergeCell ref="A38:Z38"/>
    <mergeCell ref="B45:X45"/>
    <mergeCell ref="A22:J22"/>
    <mergeCell ref="K22:P22"/>
    <mergeCell ref="Q22:R22"/>
    <mergeCell ref="S22:Z22"/>
    <mergeCell ref="Y23:Z23"/>
    <mergeCell ref="A25:G25"/>
    <mergeCell ref="H25:Z26"/>
    <mergeCell ref="A23:E23"/>
    <mergeCell ref="F23:J23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V17:Z17"/>
    <mergeCell ref="L17:U17"/>
    <mergeCell ref="L18:U18"/>
    <mergeCell ref="H15:O15"/>
    <mergeCell ref="P15:T15"/>
    <mergeCell ref="V15:Y15"/>
    <mergeCell ref="H16:M16"/>
    <mergeCell ref="H17:K17"/>
    <mergeCell ref="N16:O16"/>
    <mergeCell ref="P16:T16"/>
    <mergeCell ref="V16:Y16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50"/>
  <sheetViews>
    <sheetView view="pageBreakPreview" topLeftCell="A19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REPORTES'!Z12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REPORTES'!B12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REPORTES'!F12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REPORTES'!E12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REPORTES'!H12</f>
        <v xml:space="preserve"> </v>
      </c>
      <c r="Q15" s="243"/>
      <c r="R15" s="243"/>
      <c r="S15" s="243"/>
      <c r="T15" s="244"/>
      <c r="U15" s="42" t="str">
        <f>IF('TODOS LOS REPORTES'!O12="Sí","X","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REPORTES'!O12="Sí",'TODOS LOS REPORTES'!Q12,"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REPORTES'!G12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REPORTES'!O12="No","X","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REPORTES'!D12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REPORTES'!I12</f>
        <v xml:space="preserve"> </v>
      </c>
      <c r="I18" s="264"/>
      <c r="J18" s="264"/>
      <c r="K18" s="265"/>
      <c r="L18" s="291" t="str">
        <f>'TODOS LOS REPORTES'!J12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REPORTES'!L12="IMC","X"," ")</f>
        <v xml:space="preserve"> </v>
      </c>
      <c r="W18" s="248" t="s">
        <v>9</v>
      </c>
      <c r="X18" s="249"/>
      <c r="Y18" s="43" t="str">
        <f>IF('TODOS LOS REPORTES'!L12="VMC","X","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REPORTES'!M12," - ",'TODOS LOS REPORTES'!N12)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REPORTES'!P12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REPORTES'!S12</f>
        <v xml:space="preserve"> </v>
      </c>
      <c r="R22" s="302"/>
      <c r="S22" s="303" t="str">
        <f>'TODOS LOS REPORTES'!R12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">
        <v>303</v>
      </c>
      <c r="L23" s="148"/>
      <c r="M23" s="148"/>
      <c r="N23" s="300" t="s">
        <v>168</v>
      </c>
      <c r="O23" s="300"/>
      <c r="P23" s="305" t="str">
        <f>'TODOS LOS REPORTES'!AH12</f>
        <v xml:space="preserve"> </v>
      </c>
      <c r="Q23" s="305"/>
      <c r="R23" s="300" t="s">
        <v>170</v>
      </c>
      <c r="S23" s="300"/>
      <c r="T23" s="300"/>
      <c r="U23" s="305" t="str">
        <f>'TODOS LOS REPORTES'!AK12</f>
        <v xml:space="preserve"> </v>
      </c>
      <c r="V23" s="305"/>
      <c r="W23" s="305"/>
      <c r="X23" s="15" t="s">
        <v>171</v>
      </c>
      <c r="Y23" s="305" t="str">
        <f>'TODOS LOS REPORTES'!AL12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REPORTES'!AI12</f>
        <v xml:space="preserve"> </v>
      </c>
      <c r="L24" s="299"/>
      <c r="M24" s="299"/>
      <c r="N24" s="54" t="s">
        <v>169</v>
      </c>
      <c r="O24" s="299" t="str">
        <f>'TODOS LOS REPORTES'!AJ12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REPORTES'!AF12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REPORTES'!AB12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REPORTES'!Q12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REPORTES'!U12="MODO C","X"," ")</f>
        <v xml:space="preserve"> </v>
      </c>
      <c r="C32" s="307" t="s">
        <v>22</v>
      </c>
      <c r="D32" s="314"/>
      <c r="E32" s="12" t="str">
        <f>IF('TODOS LOS REPORTES'!U12="PILOTO","X"," ")</f>
        <v xml:space="preserve"> </v>
      </c>
      <c r="F32" s="307" t="s">
        <v>23</v>
      </c>
      <c r="G32" s="308"/>
      <c r="H32" s="314"/>
      <c r="I32" s="11" t="str">
        <f>IF('TODOS LOS REPORTES'!U12="ADS","X","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REPORTES'!Q12,3,1)="0","X","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REPORTES'!U12&lt;&gt;"MODO C",'TODOS LOS REPORTES'!U12&lt;&gt;"PILOTO",'TODOS LOS REPORTES'!U12&lt;&gt;"ADS"),"X"," ")</f>
        <v>X</v>
      </c>
      <c r="D34" s="25" t="s">
        <v>176</v>
      </c>
      <c r="E34" s="316" t="str">
        <f>IF(C34="X",'TODOS LOS REPORTES'!U12,"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REPORTES'!Q12,3,1)&lt;&gt;"0","X","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REPORTES'!AC12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REPORTES'!AD12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F23:J23"/>
    <mergeCell ref="A9:Z9"/>
    <mergeCell ref="B41:Y41"/>
    <mergeCell ref="B42:Y42"/>
    <mergeCell ref="B43:Y43"/>
    <mergeCell ref="A24:G24"/>
    <mergeCell ref="H24:J24"/>
    <mergeCell ref="K24:M24"/>
    <mergeCell ref="O24:T24"/>
    <mergeCell ref="U24:Y24"/>
    <mergeCell ref="A15:G16"/>
    <mergeCell ref="S21:Z21"/>
    <mergeCell ref="N23:O23"/>
    <mergeCell ref="A22:J22"/>
    <mergeCell ref="K22:P22"/>
    <mergeCell ref="Q22:R22"/>
    <mergeCell ref="A26:G26"/>
    <mergeCell ref="A27:Z27"/>
    <mergeCell ref="A28:Z28"/>
    <mergeCell ref="A29:L29"/>
    <mergeCell ref="M29:S29"/>
    <mergeCell ref="T29:Z29"/>
    <mergeCell ref="A37:Z37"/>
    <mergeCell ref="A38:Z38"/>
    <mergeCell ref="B45:X45"/>
    <mergeCell ref="B44:Y44"/>
    <mergeCell ref="A39:Z39"/>
    <mergeCell ref="A40:Z40"/>
    <mergeCell ref="A25:G25"/>
    <mergeCell ref="H25:Z26"/>
    <mergeCell ref="A23:E23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L18:U18"/>
    <mergeCell ref="L17:U17"/>
    <mergeCell ref="S22:Z22"/>
    <mergeCell ref="Y23:Z23"/>
    <mergeCell ref="H15:O15"/>
    <mergeCell ref="P15:T15"/>
    <mergeCell ref="V15:Y15"/>
    <mergeCell ref="H16:M16"/>
    <mergeCell ref="H17:K17"/>
    <mergeCell ref="N16:O16"/>
    <mergeCell ref="P16:T16"/>
    <mergeCell ref="V16:Y16"/>
    <mergeCell ref="V17:Z17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50"/>
  <sheetViews>
    <sheetView view="pageBreakPreview" topLeftCell="A28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REPORTES'!Z12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REPORTES'!B13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REPORTES'!F13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REPORTES'!E13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REPORTES'!H13</f>
        <v xml:space="preserve"> </v>
      </c>
      <c r="Q15" s="243"/>
      <c r="R15" s="243"/>
      <c r="S15" s="243"/>
      <c r="T15" s="244"/>
      <c r="U15" s="42" t="str">
        <f>IF('TODOS LOS REPORTES'!O13="Sí","X","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REPORTES'!O13="Sí",'TODOS LOS REPORTES'!Q13,"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REPORTES'!G13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REPORTES'!O13="No","X","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REPORTES'!D13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REPORTES'!I13</f>
        <v xml:space="preserve"> </v>
      </c>
      <c r="I18" s="264"/>
      <c r="J18" s="264"/>
      <c r="K18" s="265"/>
      <c r="L18" s="291" t="str">
        <f>'TODOS LOS REPORTES'!J13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REPORTES'!L13="IMC","X"," ")</f>
        <v xml:space="preserve"> </v>
      </c>
      <c r="W18" s="248" t="s">
        <v>9</v>
      </c>
      <c r="X18" s="249"/>
      <c r="Y18" s="43" t="str">
        <f>IF('TODOS LOS REPORTES'!L13="VMC","X","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REPORTES'!M13," - ",'TODOS LOS REPORTES'!N13)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REPORTES'!P13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REPORTES'!S13</f>
        <v xml:space="preserve"> </v>
      </c>
      <c r="R22" s="302"/>
      <c r="S22" s="303" t="str">
        <f>'TODOS LOS REPORTES'!R13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REPORTES'!AG13</f>
        <v xml:space="preserve"> </v>
      </c>
      <c r="L23" s="148"/>
      <c r="M23" s="148"/>
      <c r="N23" s="300" t="s">
        <v>168</v>
      </c>
      <c r="O23" s="300"/>
      <c r="P23" s="305" t="str">
        <f>'TODOS LOS REPORTES'!AH13</f>
        <v xml:space="preserve"> </v>
      </c>
      <c r="Q23" s="305"/>
      <c r="R23" s="300" t="s">
        <v>170</v>
      </c>
      <c r="S23" s="300"/>
      <c r="T23" s="300"/>
      <c r="U23" s="305" t="str">
        <f>'TODOS LOS REPORTES'!AK13</f>
        <v xml:space="preserve"> </v>
      </c>
      <c r="V23" s="305"/>
      <c r="W23" s="305"/>
      <c r="X23" s="15" t="s">
        <v>171</v>
      </c>
      <c r="Y23" s="305" t="str">
        <f>'TODOS LOS REPORTES'!AL13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REPORTES'!AI13</f>
        <v xml:space="preserve"> </v>
      </c>
      <c r="L24" s="299"/>
      <c r="M24" s="299"/>
      <c r="N24" s="54" t="s">
        <v>169</v>
      </c>
      <c r="O24" s="299" t="str">
        <f>'TODOS LOS REPORTES'!AJ13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REPORTES'!AF13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REPORTES'!AB13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REPORTES'!Q13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REPORTES'!U13="MODO C","X"," ")</f>
        <v xml:space="preserve"> </v>
      </c>
      <c r="C32" s="307" t="s">
        <v>22</v>
      </c>
      <c r="D32" s="314"/>
      <c r="E32" s="12" t="str">
        <f>IF('TODOS LOS REPORTES'!U13="PILOTO","X"," ")</f>
        <v xml:space="preserve"> </v>
      </c>
      <c r="F32" s="307" t="s">
        <v>23</v>
      </c>
      <c r="G32" s="308"/>
      <c r="H32" s="314"/>
      <c r="I32" s="11" t="str">
        <f>IF('TODOS LOS REPORTES'!U13="ADS","X","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REPORTES'!Q13,3,1)="0","X","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REPORTES'!U13&lt;&gt;"MODO C",'TODOS LOS REPORTES'!U13&lt;&gt;"PILOTO",'TODOS LOS REPORTES'!U13&lt;&gt;"ADS"),"X"," ")</f>
        <v>X</v>
      </c>
      <c r="D34" s="25" t="s">
        <v>176</v>
      </c>
      <c r="E34" s="316" t="str">
        <f>IF(C34="X",'TODOS LOS REPORTES'!U13,"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REPORTES'!Q13,3,1)&lt;&gt;"0","X","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REPORTES'!AC13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REPORTES'!AD13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A9:Z9"/>
    <mergeCell ref="B41:Y41"/>
    <mergeCell ref="A26:G26"/>
    <mergeCell ref="A27:Z27"/>
    <mergeCell ref="A28:Z28"/>
    <mergeCell ref="A24:G24"/>
    <mergeCell ref="H24:J24"/>
    <mergeCell ref="K24:M24"/>
    <mergeCell ref="O24:T24"/>
    <mergeCell ref="U24:Y24"/>
    <mergeCell ref="A15:G16"/>
    <mergeCell ref="A29:L29"/>
    <mergeCell ref="M29:S29"/>
    <mergeCell ref="T29:Z29"/>
    <mergeCell ref="S21:Z21"/>
    <mergeCell ref="N23:O23"/>
    <mergeCell ref="B42:Y42"/>
    <mergeCell ref="B43:Y43"/>
    <mergeCell ref="B44:Y44"/>
    <mergeCell ref="A39:Z39"/>
    <mergeCell ref="A40:Z40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37:Z37"/>
    <mergeCell ref="A38:Z38"/>
    <mergeCell ref="B45:X45"/>
    <mergeCell ref="A22:J22"/>
    <mergeCell ref="K22:P22"/>
    <mergeCell ref="Q22:R22"/>
    <mergeCell ref="S22:Z22"/>
    <mergeCell ref="Y23:Z23"/>
    <mergeCell ref="A25:G25"/>
    <mergeCell ref="H25:Z26"/>
    <mergeCell ref="A23:E23"/>
    <mergeCell ref="F23:J23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V17:Z17"/>
    <mergeCell ref="L17:U17"/>
    <mergeCell ref="L18:U18"/>
    <mergeCell ref="H15:O15"/>
    <mergeCell ref="P15:T15"/>
    <mergeCell ref="V15:Y15"/>
    <mergeCell ref="H16:M16"/>
    <mergeCell ref="H17:K17"/>
    <mergeCell ref="N16:O16"/>
    <mergeCell ref="P16:T16"/>
    <mergeCell ref="V16:Y16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50"/>
  <sheetViews>
    <sheetView view="pageBreakPreview" topLeftCell="A24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REPORTES'!Z12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REPORTES'!B14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REPORTES'!F14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REPORTES'!E14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REPORTES'!H14</f>
        <v xml:space="preserve"> </v>
      </c>
      <c r="Q15" s="243"/>
      <c r="R15" s="243"/>
      <c r="S15" s="243"/>
      <c r="T15" s="244"/>
      <c r="U15" s="42" t="str">
        <f>IF('TODOS LOS REPORTES'!O14="Sí","X","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REPORTES'!O14="Sí",'TODOS LOS REPORTES'!Q14,"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REPORTES'!G14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REPORTES'!O14="No","X","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REPORTES'!D14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REPORTES'!I14</f>
        <v xml:space="preserve"> </v>
      </c>
      <c r="I18" s="264"/>
      <c r="J18" s="264"/>
      <c r="K18" s="265"/>
      <c r="L18" s="291" t="str">
        <f>'TODOS LOS REPORTES'!J14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REPORTES'!L14="IMC","X"," ")</f>
        <v xml:space="preserve"> </v>
      </c>
      <c r="W18" s="248" t="s">
        <v>9</v>
      </c>
      <c r="X18" s="249"/>
      <c r="Y18" s="43" t="str">
        <f>IF('TODOS LOS REPORTES'!L14="VMC","X","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REPORTES'!M14," - ",'TODOS LOS REPORTES'!N14)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REPORTES'!P14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REPORTES'!S14</f>
        <v xml:space="preserve"> </v>
      </c>
      <c r="R22" s="302"/>
      <c r="S22" s="303" t="str">
        <f>'TODOS LOS REPORTES'!R14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REPORTES'!AG14</f>
        <v xml:space="preserve"> </v>
      </c>
      <c r="L23" s="148"/>
      <c r="M23" s="148"/>
      <c r="N23" s="300" t="s">
        <v>168</v>
      </c>
      <c r="O23" s="300"/>
      <c r="P23" s="305" t="str">
        <f>'TODOS LOS REPORTES'!AH14</f>
        <v xml:space="preserve"> </v>
      </c>
      <c r="Q23" s="305"/>
      <c r="R23" s="300" t="s">
        <v>170</v>
      </c>
      <c r="S23" s="300"/>
      <c r="T23" s="300"/>
      <c r="U23" s="305" t="str">
        <f>'TODOS LOS REPORTES'!AK14</f>
        <v xml:space="preserve"> </v>
      </c>
      <c r="V23" s="305"/>
      <c r="W23" s="305"/>
      <c r="X23" s="15" t="s">
        <v>171</v>
      </c>
      <c r="Y23" s="305" t="str">
        <f>'TODOS LOS REPORTES'!AL14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REPORTES'!AI14</f>
        <v xml:space="preserve"> </v>
      </c>
      <c r="L24" s="299"/>
      <c r="M24" s="299"/>
      <c r="N24" s="54" t="s">
        <v>169</v>
      </c>
      <c r="O24" s="299" t="str">
        <f>'TODOS LOS REPORTES'!AJ14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REPORTES'!AF14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REPORTES'!AB14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REPORTES'!Q14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REPORTES'!U14="MODO C","X"," ")</f>
        <v xml:space="preserve"> </v>
      </c>
      <c r="C32" s="307" t="s">
        <v>22</v>
      </c>
      <c r="D32" s="314"/>
      <c r="E32" s="12" t="str">
        <f>IF('TODOS LOS REPORTES'!U14="PILOTO","X"," ")</f>
        <v xml:space="preserve"> </v>
      </c>
      <c r="F32" s="307" t="s">
        <v>23</v>
      </c>
      <c r="G32" s="308"/>
      <c r="H32" s="314"/>
      <c r="I32" s="11" t="str">
        <f>IF('TODOS LOS REPORTES'!U14="ADS","X","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REPORTES'!Q14,3,1)="0","X","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REPORTES'!U14&lt;&gt;"MODO C",'TODOS LOS REPORTES'!U14&lt;&gt;"PILOTO",'TODOS LOS REPORTES'!U14&lt;&gt;"ADS"),"X"," ")</f>
        <v>X</v>
      </c>
      <c r="D34" s="25" t="s">
        <v>176</v>
      </c>
      <c r="E34" s="316" t="str">
        <f>IF(C34="X",'TODOS LOS REPORTES'!U14,"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REPORTES'!Q14,3,1)&lt;&gt;"0","X","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REPORTES'!AC14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REPORTES'!AD14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F23:J23"/>
    <mergeCell ref="A9:Z9"/>
    <mergeCell ref="B41:Y41"/>
    <mergeCell ref="B42:Y42"/>
    <mergeCell ref="B43:Y43"/>
    <mergeCell ref="A24:G24"/>
    <mergeCell ref="H24:J24"/>
    <mergeCell ref="K24:M24"/>
    <mergeCell ref="O24:T24"/>
    <mergeCell ref="U24:Y24"/>
    <mergeCell ref="A15:G16"/>
    <mergeCell ref="S21:Z21"/>
    <mergeCell ref="N23:O23"/>
    <mergeCell ref="A22:J22"/>
    <mergeCell ref="K22:P22"/>
    <mergeCell ref="Q22:R22"/>
    <mergeCell ref="A26:G26"/>
    <mergeCell ref="A27:Z27"/>
    <mergeCell ref="A28:Z28"/>
    <mergeCell ref="A29:L29"/>
    <mergeCell ref="M29:S29"/>
    <mergeCell ref="T29:Z29"/>
    <mergeCell ref="A37:Z37"/>
    <mergeCell ref="A38:Z38"/>
    <mergeCell ref="B45:X45"/>
    <mergeCell ref="B44:Y44"/>
    <mergeCell ref="A39:Z39"/>
    <mergeCell ref="A40:Z40"/>
    <mergeCell ref="A25:G25"/>
    <mergeCell ref="H25:Z26"/>
    <mergeCell ref="A23:E23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L18:U18"/>
    <mergeCell ref="L17:U17"/>
    <mergeCell ref="S22:Z22"/>
    <mergeCell ref="Y23:Z23"/>
    <mergeCell ref="H15:O15"/>
    <mergeCell ref="P15:T15"/>
    <mergeCell ref="V15:Y15"/>
    <mergeCell ref="H16:M16"/>
    <mergeCell ref="H17:K17"/>
    <mergeCell ref="N16:O16"/>
    <mergeCell ref="P16:T16"/>
    <mergeCell ref="V16:Y16"/>
    <mergeCell ref="V17:Z17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colBreaks count="1" manualBreakCount="1">
    <brk id="2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50"/>
  <sheetViews>
    <sheetView view="pageBreakPreview" topLeftCell="A19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REPORTES'!Z12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REPORTES'!B15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REPORTES'!F15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REPORTES'!E15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REPORTES'!H15</f>
        <v xml:space="preserve"> </v>
      </c>
      <c r="Q15" s="243"/>
      <c r="R15" s="243"/>
      <c r="S15" s="243"/>
      <c r="T15" s="244"/>
      <c r="U15" s="42" t="str">
        <f>IF('TODOS LOS REPORTES'!O15="Sí","X","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REPORTES'!O15="Sí",'TODOS LOS REPORTES'!Q15,"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REPORTES'!G15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REPORTES'!O15="No","X","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REPORTES'!D15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REPORTES'!I15</f>
        <v xml:space="preserve"> </v>
      </c>
      <c r="I18" s="264"/>
      <c r="J18" s="264"/>
      <c r="K18" s="265"/>
      <c r="L18" s="291" t="str">
        <f>'TODOS LOS REPORTES'!J15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REPORTES'!L15="IMC","X"," ")</f>
        <v xml:space="preserve"> </v>
      </c>
      <c r="W18" s="248" t="s">
        <v>9</v>
      </c>
      <c r="X18" s="249"/>
      <c r="Y18" s="43" t="str">
        <f>IF('TODOS LOS REPORTES'!L15="VMC","X","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REPORTES'!M15," - ",'TODOS LOS REPORTES'!N15)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REPORTES'!P15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REPORTES'!S15</f>
        <v xml:space="preserve"> </v>
      </c>
      <c r="R22" s="302"/>
      <c r="S22" s="303" t="str">
        <f>'TODOS LOS REPORTES'!R15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REPORTES'!AG15</f>
        <v xml:space="preserve"> </v>
      </c>
      <c r="L23" s="148"/>
      <c r="M23" s="148"/>
      <c r="N23" s="300" t="s">
        <v>168</v>
      </c>
      <c r="O23" s="300"/>
      <c r="P23" s="305" t="str">
        <f>'TODOS LOS REPORTES'!AH15</f>
        <v xml:space="preserve"> </v>
      </c>
      <c r="Q23" s="305"/>
      <c r="R23" s="300" t="s">
        <v>170</v>
      </c>
      <c r="S23" s="300"/>
      <c r="T23" s="300"/>
      <c r="U23" s="305" t="str">
        <f>'TODOS LOS REPORTES'!AK15</f>
        <v xml:space="preserve"> </v>
      </c>
      <c r="V23" s="305"/>
      <c r="W23" s="305"/>
      <c r="X23" s="15" t="s">
        <v>171</v>
      </c>
      <c r="Y23" s="305" t="str">
        <f>'TODOS LOS REPORTES'!AL15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REPORTES'!AI15</f>
        <v xml:space="preserve"> </v>
      </c>
      <c r="L24" s="299"/>
      <c r="M24" s="299"/>
      <c r="N24" s="54" t="s">
        <v>169</v>
      </c>
      <c r="O24" s="299" t="str">
        <f>'TODOS LOS REPORTES'!AJ15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65" t="str">
        <f>'TODOS LOS REPORTES'!AF15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REPORTES'!AB15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REPORTES'!Q15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REPORTES'!U15="MODO C","X"," ")</f>
        <v xml:space="preserve"> </v>
      </c>
      <c r="C32" s="307" t="s">
        <v>22</v>
      </c>
      <c r="D32" s="314"/>
      <c r="E32" s="12" t="str">
        <f>IF('TODOS LOS REPORTES'!U15="PILOTO","X"," ")</f>
        <v xml:space="preserve"> </v>
      </c>
      <c r="F32" s="307" t="s">
        <v>23</v>
      </c>
      <c r="G32" s="308"/>
      <c r="H32" s="314"/>
      <c r="I32" s="11" t="str">
        <f>IF('TODOS LOS REPORTES'!U15="ADS","X","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REPORTES'!Q15,3,1)="0","X","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REPORTES'!U15&lt;&gt;"MODO C",'TODOS LOS REPORTES'!U15&lt;&gt;"PILOTO",'TODOS LOS REPORTES'!U15&lt;&gt;"ADS"),"X"," ")</f>
        <v>X</v>
      </c>
      <c r="D34" s="25" t="s">
        <v>176</v>
      </c>
      <c r="E34" s="316" t="str">
        <f>IF(C34="X",'TODOS LOS REPORTES'!U15,"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REPORTES'!Q15,3,1)&lt;&gt;"0","X","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REPORTES'!AC15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REPORTES'!AD15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A9:Z9"/>
    <mergeCell ref="B41:Y41"/>
    <mergeCell ref="A26:G26"/>
    <mergeCell ref="A27:Z27"/>
    <mergeCell ref="A28:Z28"/>
    <mergeCell ref="A24:G24"/>
    <mergeCell ref="H24:J24"/>
    <mergeCell ref="K24:M24"/>
    <mergeCell ref="O24:T24"/>
    <mergeCell ref="U24:Y24"/>
    <mergeCell ref="A15:G16"/>
    <mergeCell ref="A29:L29"/>
    <mergeCell ref="M29:S29"/>
    <mergeCell ref="T29:Z29"/>
    <mergeCell ref="S21:Z21"/>
    <mergeCell ref="N23:O23"/>
    <mergeCell ref="B42:Y42"/>
    <mergeCell ref="B43:Y43"/>
    <mergeCell ref="B44:Y44"/>
    <mergeCell ref="A39:Z39"/>
    <mergeCell ref="A40:Z40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37:Z37"/>
    <mergeCell ref="A38:Z38"/>
    <mergeCell ref="B45:X45"/>
    <mergeCell ref="A22:J22"/>
    <mergeCell ref="K22:P22"/>
    <mergeCell ref="Q22:R22"/>
    <mergeCell ref="S22:Z22"/>
    <mergeCell ref="Y23:Z23"/>
    <mergeCell ref="A25:G25"/>
    <mergeCell ref="H25:Z26"/>
    <mergeCell ref="A23:E23"/>
    <mergeCell ref="F23:J23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V17:Z17"/>
    <mergeCell ref="L17:U17"/>
    <mergeCell ref="L18:U18"/>
    <mergeCell ref="H15:O15"/>
    <mergeCell ref="P15:T15"/>
    <mergeCell ref="V15:Y15"/>
    <mergeCell ref="H16:M16"/>
    <mergeCell ref="H17:K17"/>
    <mergeCell ref="N16:O16"/>
    <mergeCell ref="P16:T16"/>
    <mergeCell ref="V16:Y16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colBreaks count="1" manualBreakCount="1">
    <brk id="2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50"/>
  <sheetViews>
    <sheetView view="pageBreakPreview" topLeftCell="A25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3.2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REPORTES'!Z12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REPORTES'!B16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REPORTES'!F16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REPORTES'!E16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REPORTES'!H16</f>
        <v xml:space="preserve"> </v>
      </c>
      <c r="Q15" s="243"/>
      <c r="R15" s="243"/>
      <c r="S15" s="243"/>
      <c r="T15" s="244"/>
      <c r="U15" s="42" t="str">
        <f>IF('TODOS LOS REPORTES'!O16="Sí","X","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REPORTES'!O16="Sí",'TODOS LOS REPORTES'!Q16,"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REPORTES'!G16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REPORTES'!O16="No","X","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REPORTES'!D16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REPORTES'!I16</f>
        <v xml:space="preserve"> </v>
      </c>
      <c r="I18" s="264"/>
      <c r="J18" s="264"/>
      <c r="K18" s="265"/>
      <c r="L18" s="291" t="str">
        <f>'TODOS LOS REPORTES'!J16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REPORTES'!L16="IMC","X"," ")</f>
        <v xml:space="preserve"> </v>
      </c>
      <c r="W18" s="248" t="s">
        <v>9</v>
      </c>
      <c r="X18" s="249"/>
      <c r="Y18" s="43" t="str">
        <f>IF('TODOS LOS REPORTES'!L16="VMC","X","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REPORTES'!M16," - ",'TODOS LOS REPORTES'!N16)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REPORTES'!P16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REPORTES'!S16</f>
        <v xml:space="preserve"> </v>
      </c>
      <c r="R22" s="302"/>
      <c r="S22" s="303" t="str">
        <f>'TODOS LOS REPORTES'!R16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REPORTES'!AG16</f>
        <v xml:space="preserve"> </v>
      </c>
      <c r="L23" s="148"/>
      <c r="M23" s="148"/>
      <c r="N23" s="300" t="s">
        <v>168</v>
      </c>
      <c r="O23" s="300"/>
      <c r="P23" s="305" t="str">
        <f>'TODOS LOS REPORTES'!AH16</f>
        <v xml:space="preserve"> </v>
      </c>
      <c r="Q23" s="305"/>
      <c r="R23" s="300" t="s">
        <v>21</v>
      </c>
      <c r="S23" s="300"/>
      <c r="T23" s="300"/>
      <c r="U23" s="305" t="str">
        <f>'TODOS LOS REPORTES'!AK16</f>
        <v xml:space="preserve"> </v>
      </c>
      <c r="V23" s="305"/>
      <c r="W23" s="305"/>
      <c r="X23" s="15" t="s">
        <v>171</v>
      </c>
      <c r="Y23" s="305" t="str">
        <f>'TODOS LOS REPORTES'!AL16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REPORTES'!AI16</f>
        <v xml:space="preserve"> </v>
      </c>
      <c r="L24" s="299"/>
      <c r="M24" s="299"/>
      <c r="N24" s="54" t="s">
        <v>169</v>
      </c>
      <c r="O24" s="299" t="str">
        <f>'TODOS LOS REPORTES'!AJ16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REPORTES'!AF16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REPORTES'!AB16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REPORTES'!Q16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REPORTES'!U16="MODO C","X"," ")</f>
        <v xml:space="preserve"> </v>
      </c>
      <c r="C32" s="307" t="s">
        <v>22</v>
      </c>
      <c r="D32" s="314"/>
      <c r="E32" s="12" t="str">
        <f>IF('TODOS LOS REPORTES'!U16="PILOTO","X"," ")</f>
        <v xml:space="preserve"> </v>
      </c>
      <c r="F32" s="307" t="s">
        <v>23</v>
      </c>
      <c r="G32" s="308"/>
      <c r="H32" s="314"/>
      <c r="I32" s="11" t="str">
        <f>IF('TODOS LOS REPORTES'!U16="ADS","X","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REPORTES'!Q16,3,1)="0","X","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REPORTES'!U16&lt;&gt;"MODO C",'TODOS LOS REPORTES'!U16&lt;&gt;"PILOTO",'TODOS LOS REPORTES'!U16&lt;&gt;"ADS"),"X"," ")</f>
        <v>X</v>
      </c>
      <c r="D34" s="25" t="s">
        <v>176</v>
      </c>
      <c r="E34" s="316" t="str">
        <f>IF(C34="X",'TODOS LOS REPORTES'!U16,"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REPORTES'!Q16,3,1)&lt;&gt;"0","X","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REPORTES'!AC16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REPORTES'!AD16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A9:Z9"/>
    <mergeCell ref="B41:Y41"/>
    <mergeCell ref="A26:G26"/>
    <mergeCell ref="A27:Z27"/>
    <mergeCell ref="A28:Z28"/>
    <mergeCell ref="A24:G24"/>
    <mergeCell ref="H24:J24"/>
    <mergeCell ref="K24:M24"/>
    <mergeCell ref="O24:T24"/>
    <mergeCell ref="U24:Y24"/>
    <mergeCell ref="A15:G16"/>
    <mergeCell ref="A29:L29"/>
    <mergeCell ref="M29:S29"/>
    <mergeCell ref="T29:Z29"/>
    <mergeCell ref="S21:Z21"/>
    <mergeCell ref="N23:O23"/>
    <mergeCell ref="B42:Y42"/>
    <mergeCell ref="B43:Y43"/>
    <mergeCell ref="B44:Y44"/>
    <mergeCell ref="A39:Z39"/>
    <mergeCell ref="A40:Z40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37:Z37"/>
    <mergeCell ref="A38:Z38"/>
    <mergeCell ref="B45:X45"/>
    <mergeCell ref="A22:J22"/>
    <mergeCell ref="K22:P22"/>
    <mergeCell ref="Q22:R22"/>
    <mergeCell ref="S22:Z22"/>
    <mergeCell ref="Y23:Z23"/>
    <mergeCell ref="A25:G25"/>
    <mergeCell ref="H25:Z26"/>
    <mergeCell ref="A23:E23"/>
    <mergeCell ref="F23:J23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V17:Z17"/>
    <mergeCell ref="L17:U17"/>
    <mergeCell ref="L18:U18"/>
    <mergeCell ref="H15:O15"/>
    <mergeCell ref="P15:T15"/>
    <mergeCell ref="V15:Y15"/>
    <mergeCell ref="H16:M16"/>
    <mergeCell ref="H17:K17"/>
    <mergeCell ref="N16:O16"/>
    <mergeCell ref="P16:T16"/>
    <mergeCell ref="V16:Y16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50"/>
  <sheetViews>
    <sheetView view="pageBreakPreview" topLeftCell="A31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1.7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ht="15" customHeight="1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REPORTES'!Z12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REPORTES'!B17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REPORTES'!F17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REPORTES'!E17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REPORTES'!H17</f>
        <v xml:space="preserve"> </v>
      </c>
      <c r="Q15" s="243"/>
      <c r="R15" s="243"/>
      <c r="S15" s="243"/>
      <c r="T15" s="244"/>
      <c r="U15" s="42" t="str">
        <f>IF('TODOS LOS REPORTES'!O17="Sí","X","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REPORTES'!O17="Sí",'TODOS LOS REPORTES'!Q17,"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REPORTES'!G17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REPORTES'!O17="No","X","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REPORTES'!D17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REPORTES'!I17</f>
        <v xml:space="preserve"> </v>
      </c>
      <c r="I18" s="264"/>
      <c r="J18" s="264"/>
      <c r="K18" s="265"/>
      <c r="L18" s="291" t="str">
        <f>'TODOS LOS REPORTES'!J17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REPORTES'!L17="IMC","X"," ")</f>
        <v xml:space="preserve"> </v>
      </c>
      <c r="W18" s="248" t="s">
        <v>9</v>
      </c>
      <c r="X18" s="249"/>
      <c r="Y18" s="43" t="str">
        <f>IF('TODOS LOS REPORTES'!L3="VMC","X","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REPORTES'!M17," - ",'TODOS LOS REPORTES'!N17)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REPORTES'!P17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REPORTES'!S17</f>
        <v xml:space="preserve"> </v>
      </c>
      <c r="R22" s="302"/>
      <c r="S22" s="303" t="str">
        <f>'TODOS LOS REPORTES'!R17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REPORTES'!AG17</f>
        <v xml:space="preserve"> </v>
      </c>
      <c r="L23" s="148"/>
      <c r="M23" s="148"/>
      <c r="N23" s="300" t="s">
        <v>168</v>
      </c>
      <c r="O23" s="300"/>
      <c r="P23" s="305" t="str">
        <f>'TODOS LOS REPORTES'!AH17</f>
        <v xml:space="preserve"> </v>
      </c>
      <c r="Q23" s="305"/>
      <c r="R23" s="300" t="s">
        <v>170</v>
      </c>
      <c r="S23" s="300"/>
      <c r="T23" s="300"/>
      <c r="U23" s="305" t="str">
        <f>'TODOS LOS REPORTES'!AK17</f>
        <v xml:space="preserve"> </v>
      </c>
      <c r="V23" s="305"/>
      <c r="W23" s="305"/>
      <c r="X23" s="15" t="s">
        <v>171</v>
      </c>
      <c r="Y23" s="305" t="str">
        <f>'TODOS LOS REPORTES'!AL17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REPORTES'!AI17</f>
        <v xml:space="preserve"> </v>
      </c>
      <c r="L24" s="299"/>
      <c r="M24" s="299"/>
      <c r="N24" s="54" t="s">
        <v>169</v>
      </c>
      <c r="O24" s="299" t="str">
        <f>'TODOS LOS REPORTES'!AJ17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REPORTES'!AF17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REPORTES'!AB17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REPORTES'!Q17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REPORTES'!U17="MODO C","X"," ")</f>
        <v xml:space="preserve"> </v>
      </c>
      <c r="C32" s="307" t="s">
        <v>22</v>
      </c>
      <c r="D32" s="314"/>
      <c r="E32" s="12" t="str">
        <f>IF('TODOS LOS REPORTES'!U17="PILOTO","X"," ")</f>
        <v xml:space="preserve"> </v>
      </c>
      <c r="F32" s="307" t="s">
        <v>23</v>
      </c>
      <c r="G32" s="308"/>
      <c r="H32" s="314"/>
      <c r="I32" s="11" t="str">
        <f>IF('TODOS LOS REPORTES'!U17="ADS","X","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REPORTES'!Q17,3,1)="0","X","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REPORTES'!U17&lt;&gt;"MODO C",'TODOS LOS REPORTES'!U17&lt;&gt;"PILOTO",'TODOS LOS REPORTES'!U17&lt;&gt;"ADS"),"X"," ")</f>
        <v>X</v>
      </c>
      <c r="D34" s="25" t="s">
        <v>176</v>
      </c>
      <c r="E34" s="316" t="str">
        <f>IF(C34="X",'TODOS LOS REPORTES'!U17,"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REPORTES'!Q17,3,1)&lt;&gt;"0","X","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REPORTES'!AC17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REPORTES'!AD17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A9:Z9"/>
    <mergeCell ref="B41:Y41"/>
    <mergeCell ref="A26:G26"/>
    <mergeCell ref="A27:Z27"/>
    <mergeCell ref="A28:Z28"/>
    <mergeCell ref="A24:G24"/>
    <mergeCell ref="H24:J24"/>
    <mergeCell ref="K24:M24"/>
    <mergeCell ref="O24:T24"/>
    <mergeCell ref="U24:Y24"/>
    <mergeCell ref="A15:G16"/>
    <mergeCell ref="A29:L29"/>
    <mergeCell ref="M29:S29"/>
    <mergeCell ref="T29:Z29"/>
    <mergeCell ref="S21:Z21"/>
    <mergeCell ref="N23:O23"/>
    <mergeCell ref="B42:Y42"/>
    <mergeCell ref="B43:Y43"/>
    <mergeCell ref="B44:Y44"/>
    <mergeCell ref="A39:Z39"/>
    <mergeCell ref="A40:Z40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37:Z37"/>
    <mergeCell ref="A38:Z38"/>
    <mergeCell ref="B45:X45"/>
    <mergeCell ref="A22:J22"/>
    <mergeCell ref="K22:P22"/>
    <mergeCell ref="Q22:R22"/>
    <mergeCell ref="S22:Z22"/>
    <mergeCell ref="Y23:Z23"/>
    <mergeCell ref="A25:G25"/>
    <mergeCell ref="H25:Z26"/>
    <mergeCell ref="A23:E23"/>
    <mergeCell ref="F23:J23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V17:Z17"/>
    <mergeCell ref="L17:U17"/>
    <mergeCell ref="L18:U18"/>
    <mergeCell ref="H15:O15"/>
    <mergeCell ref="P15:T15"/>
    <mergeCell ref="V15:Y15"/>
    <mergeCell ref="H16:M16"/>
    <mergeCell ref="H17:K17"/>
    <mergeCell ref="N16:O16"/>
    <mergeCell ref="P16:T16"/>
    <mergeCell ref="V16:Y16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N1:P5"/>
    <mergeCell ref="A6:Z6"/>
    <mergeCell ref="A1:M5"/>
    <mergeCell ref="Q1:Z5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A48"/>
  <sheetViews>
    <sheetView view="pageBreakPreview" topLeftCell="A19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REPORTES'!Z12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REPORTES'!B18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REPORTES'!F18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customHeight="1" x14ac:dyDescent="0.2">
      <c r="A15" s="347" t="str">
        <f>'TODOS LOS REPORTES'!E18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REPORTES'!H18</f>
        <v xml:space="preserve"> </v>
      </c>
      <c r="Q15" s="243"/>
      <c r="R15" s="243"/>
      <c r="S15" s="243"/>
      <c r="T15" s="244"/>
      <c r="U15" s="42" t="str">
        <f>IF('TODOS LOS REPORTES'!O18="Sí","X","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REPORTES'!O18="Sí",'TODOS LOS REPORTES'!Q18,"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REPORTES'!G18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REPORTES'!O18="No","X","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REPORTES'!D18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REPORTES'!I18</f>
        <v xml:space="preserve"> </v>
      </c>
      <c r="I18" s="264"/>
      <c r="J18" s="264"/>
      <c r="K18" s="265"/>
      <c r="L18" s="291" t="str">
        <f>'TODOS LOS REPORTES'!J18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REPORTES'!L18="IMC","X"," ")</f>
        <v xml:space="preserve"> </v>
      </c>
      <c r="W18" s="248" t="s">
        <v>9</v>
      </c>
      <c r="X18" s="249"/>
      <c r="Y18" s="43" t="str">
        <f>IF('TODOS LOS REPORTES'!L18="VMC","X"," ")</f>
        <v xml:space="preserve"> </v>
      </c>
      <c r="Z18" s="14" t="s">
        <v>10</v>
      </c>
    </row>
    <row r="19" spans="1:27" s="10" customFormat="1" ht="12" customHeight="1" x14ac:dyDescent="0.2">
      <c r="A19" s="340" t="s">
        <v>301</v>
      </c>
      <c r="B19" s="341"/>
      <c r="C19" s="341"/>
      <c r="D19" s="341"/>
      <c r="E19" s="335" t="str">
        <f>CONCATENATE('TODOS LOS REPORTES'!M18," - ",'TODOS LOS REPORTES'!N18)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REPORTES'!P18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REPORTES'!S18</f>
        <v xml:space="preserve"> </v>
      </c>
      <c r="R22" s="302"/>
      <c r="S22" s="303" t="str">
        <f>'TODOS LOS REPORTES'!R18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REPORTES'!AG18</f>
        <v xml:space="preserve"> </v>
      </c>
      <c r="L23" s="148"/>
      <c r="M23" s="148"/>
      <c r="N23" s="300" t="s">
        <v>168</v>
      </c>
      <c r="O23" s="300"/>
      <c r="P23" s="305" t="str">
        <f>'TODOS LOS REPORTES'!AH18</f>
        <v xml:space="preserve"> </v>
      </c>
      <c r="Q23" s="305"/>
      <c r="R23" s="300" t="s">
        <v>170</v>
      </c>
      <c r="S23" s="300"/>
      <c r="T23" s="300"/>
      <c r="U23" s="305" t="str">
        <f>'TODOS LOS REPORTES'!AK18</f>
        <v xml:space="preserve"> </v>
      </c>
      <c r="V23" s="305"/>
      <c r="W23" s="305"/>
      <c r="X23" s="15" t="s">
        <v>171</v>
      </c>
      <c r="Y23" s="305" t="str">
        <f>'TODOS LOS REPORTES'!AL18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REPORTES'!AI18</f>
        <v xml:space="preserve"> </v>
      </c>
      <c r="L24" s="299"/>
      <c r="M24" s="299"/>
      <c r="N24" s="54" t="s">
        <v>169</v>
      </c>
      <c r="O24" s="299" t="str">
        <f>'TODOS LOS REPORTES'!AJ18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REPORTES'!AF18</f>
        <v xml:space="preserve"> </v>
      </c>
    </row>
    <row r="25" spans="1:27" s="10" customFormat="1" ht="12" customHeight="1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REPORTES'!AB18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customHeight="1" x14ac:dyDescent="0.2">
      <c r="A30" s="315" t="str">
        <f>'TODOS LOS REPORTES'!Q18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customHeight="1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customHeight="1" x14ac:dyDescent="0.2">
      <c r="A32" s="17"/>
      <c r="B32" s="11" t="str">
        <f>IF('TODOS LOS REPORTES'!U18="MODO C","X"," ")</f>
        <v xml:space="preserve"> </v>
      </c>
      <c r="C32" s="307" t="s">
        <v>22</v>
      </c>
      <c r="D32" s="314"/>
      <c r="E32" s="12" t="str">
        <f>IF('TODOS LOS REPORTES'!U18="PILOTO","X"," ")</f>
        <v xml:space="preserve"> </v>
      </c>
      <c r="F32" s="307" t="s">
        <v>23</v>
      </c>
      <c r="G32" s="308"/>
      <c r="H32" s="314"/>
      <c r="I32" s="11" t="str">
        <f>IF('TODOS LOS REPORTES'!U18="ADS","X","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REPORTES'!Q18,3,1)="0","X","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customHeight="1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customHeight="1" x14ac:dyDescent="0.2">
      <c r="A34" s="18"/>
      <c r="B34" s="18"/>
      <c r="C34" s="11" t="str">
        <f>IF(AND('TODOS LOS REPORTES'!U18&lt;&gt;"MODO C",'TODOS LOS REPORTES'!U18&lt;&gt;"PILOTO",'TODOS LOS REPORTES'!U18&lt;&gt;"ADS"),"X"," ")</f>
        <v>X</v>
      </c>
      <c r="D34" s="25" t="s">
        <v>176</v>
      </c>
      <c r="E34" s="316" t="str">
        <f>IF(C34="X",'TODOS LOS REPORTES'!U18,"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REPORTES'!Q18,3,1)&lt;&gt;"0","X","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customHeight="1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REPORTES'!AC18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REPORTES'!AD18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ht="12" customHeigh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ht="12" customHeigh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x14ac:dyDescent="0.25">
      <c r="A47" s="9"/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9"/>
      <c r="Z47" s="9"/>
    </row>
    <row r="48" spans="1:27" x14ac:dyDescent="0.25">
      <c r="A48" s="9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56"/>
      <c r="S48" s="56"/>
      <c r="T48" s="9"/>
      <c r="U48" s="9"/>
      <c r="V48" s="9"/>
      <c r="W48" s="9"/>
      <c r="X48" s="9"/>
      <c r="Y48" s="9"/>
      <c r="Z48" s="9"/>
    </row>
  </sheetData>
  <mergeCells count="89">
    <mergeCell ref="A9:Z9"/>
    <mergeCell ref="B48:Q48"/>
    <mergeCell ref="B46:X46"/>
    <mergeCell ref="B45:X45"/>
    <mergeCell ref="A38:Z38"/>
    <mergeCell ref="M33:Q33"/>
    <mergeCell ref="E34:L34"/>
    <mergeCell ref="V34:X34"/>
    <mergeCell ref="A36:Z36"/>
    <mergeCell ref="A37:Z37"/>
    <mergeCell ref="A39:Z39"/>
    <mergeCell ref="A40:Z40"/>
    <mergeCell ref="B41:Y41"/>
    <mergeCell ref="B42:Y42"/>
    <mergeCell ref="B43:Y43"/>
    <mergeCell ref="B44:Y44"/>
    <mergeCell ref="B47:X47"/>
    <mergeCell ref="A30:L30"/>
    <mergeCell ref="T30:Z30"/>
    <mergeCell ref="A31:L31"/>
    <mergeCell ref="M31:Q31"/>
    <mergeCell ref="C32:D32"/>
    <mergeCell ref="F32:H32"/>
    <mergeCell ref="J32:L32"/>
    <mergeCell ref="V32:X32"/>
    <mergeCell ref="A26:G26"/>
    <mergeCell ref="A27:Z27"/>
    <mergeCell ref="A28:Z28"/>
    <mergeCell ref="A24:G24"/>
    <mergeCell ref="H24:J24"/>
    <mergeCell ref="K24:M24"/>
    <mergeCell ref="O24:T24"/>
    <mergeCell ref="U24:Y24"/>
    <mergeCell ref="A15:G16"/>
    <mergeCell ref="A29:L29"/>
    <mergeCell ref="M29:S29"/>
    <mergeCell ref="T29:Z29"/>
    <mergeCell ref="S21:Z21"/>
    <mergeCell ref="N23:O23"/>
    <mergeCell ref="A22:J22"/>
    <mergeCell ref="K22:P22"/>
    <mergeCell ref="Q22:R22"/>
    <mergeCell ref="S22:Z22"/>
    <mergeCell ref="Y23:Z23"/>
    <mergeCell ref="A25:G25"/>
    <mergeCell ref="H25:Z26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23:E23"/>
    <mergeCell ref="F23:J23"/>
    <mergeCell ref="A18:G18"/>
    <mergeCell ref="H18:K18"/>
    <mergeCell ref="W18:X18"/>
    <mergeCell ref="V17:Z17"/>
    <mergeCell ref="L17:U17"/>
    <mergeCell ref="L18:U18"/>
    <mergeCell ref="H15:O15"/>
    <mergeCell ref="P15:T15"/>
    <mergeCell ref="V15:Y15"/>
    <mergeCell ref="H16:M16"/>
    <mergeCell ref="H17:K17"/>
    <mergeCell ref="N16:O16"/>
    <mergeCell ref="P16:T16"/>
    <mergeCell ref="V16:Y16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view="pageBreakPreview" zoomScaleNormal="100" zoomScaleSheetLayoutView="100" workbookViewId="0">
      <selection activeCell="B34" sqref="B34"/>
    </sheetView>
  </sheetViews>
  <sheetFormatPr defaultColWidth="9.140625" defaultRowHeight="15" x14ac:dyDescent="0.25"/>
  <cols>
    <col min="1" max="1" width="6" customWidth="1"/>
    <col min="2" max="2" width="8.5703125" customWidth="1"/>
    <col min="3" max="3" width="9.28515625" customWidth="1"/>
    <col min="4" max="8" width="6.5703125" customWidth="1"/>
    <col min="9" max="9" width="4.140625" customWidth="1"/>
    <col min="10" max="10" width="4" customWidth="1"/>
    <col min="11" max="11" width="27.42578125" customWidth="1"/>
  </cols>
  <sheetData>
    <row r="1" spans="1:11" ht="14.25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" customHeight="1" x14ac:dyDescent="0.25">
      <c r="A2" s="222" t="s">
        <v>125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5" customHeight="1" thickBot="1" x14ac:dyDescent="0.3">
      <c r="A3" s="223" t="s">
        <v>47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5" customHeigh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37.5" customHeight="1" x14ac:dyDescent="0.3">
      <c r="A5" s="224" t="s">
        <v>126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 s="140" customFormat="1" ht="15" customHeigh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30" customHeight="1" x14ac:dyDescent="0.25">
      <c r="A8" s="225" t="s">
        <v>127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9" spans="1:1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x14ac:dyDescent="0.25">
      <c r="A10" s="72" t="s">
        <v>48</v>
      </c>
      <c r="B10" s="226" t="s">
        <v>128</v>
      </c>
      <c r="C10" s="226"/>
      <c r="D10" s="226"/>
      <c r="E10" s="226"/>
      <c r="F10" s="226"/>
      <c r="G10" s="226"/>
      <c r="H10" s="226"/>
      <c r="I10" s="226"/>
      <c r="J10" s="226"/>
      <c r="K10" s="226"/>
    </row>
    <row r="11" spans="1:11" x14ac:dyDescent="0.25">
      <c r="A11" s="72" t="s">
        <v>49</v>
      </c>
      <c r="B11" s="226" t="s">
        <v>129</v>
      </c>
      <c r="C11" s="226"/>
      <c r="D11" s="226"/>
      <c r="E11" s="226"/>
      <c r="F11" s="226"/>
      <c r="G11" s="226"/>
      <c r="H11" s="226"/>
      <c r="I11" s="226"/>
      <c r="J11" s="226"/>
      <c r="K11" s="226"/>
    </row>
    <row r="12" spans="1:11" ht="30" customHeight="1" x14ac:dyDescent="0.25">
      <c r="A12" s="67" t="s">
        <v>50</v>
      </c>
      <c r="B12" s="225" t="s">
        <v>130</v>
      </c>
      <c r="C12" s="225"/>
      <c r="D12" s="225"/>
      <c r="E12" s="225"/>
      <c r="F12" s="225"/>
      <c r="G12" s="225"/>
      <c r="H12" s="225"/>
      <c r="I12" s="225"/>
      <c r="J12" s="225"/>
      <c r="K12" s="225"/>
    </row>
    <row r="13" spans="1:11" ht="15" customHeight="1" x14ac:dyDescent="0.25">
      <c r="A13" s="67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45" customHeight="1" x14ac:dyDescent="0.25">
      <c r="A15" s="68" t="s">
        <v>51</v>
      </c>
      <c r="B15" s="228" t="s">
        <v>144</v>
      </c>
      <c r="C15" s="228"/>
      <c r="D15" s="228"/>
      <c r="E15" s="228"/>
      <c r="F15" s="228"/>
      <c r="G15" s="228"/>
      <c r="H15" s="228"/>
      <c r="I15" s="228"/>
      <c r="J15" s="228"/>
      <c r="K15" s="228"/>
    </row>
    <row r="16" spans="1:11" x14ac:dyDescent="0.25">
      <c r="A16" s="68"/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x14ac:dyDescent="0.25">
      <c r="A18" s="229" t="s">
        <v>131</v>
      </c>
      <c r="B18" s="229"/>
      <c r="C18" s="229"/>
      <c r="D18" s="141" t="s">
        <v>305</v>
      </c>
      <c r="E18" s="141"/>
      <c r="F18" s="141"/>
      <c r="G18" s="141"/>
      <c r="H18" s="141"/>
      <c r="I18" s="141"/>
      <c r="J18" s="73"/>
      <c r="K18" s="66"/>
    </row>
    <row r="19" spans="1:11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x14ac:dyDescent="0.25">
      <c r="A21" s="226" t="s">
        <v>132</v>
      </c>
      <c r="B21" s="226"/>
      <c r="C21" s="226"/>
      <c r="D21" s="226"/>
      <c r="E21" s="226"/>
      <c r="F21" s="226"/>
      <c r="G21" s="226"/>
      <c r="H21" s="71"/>
      <c r="I21" s="66"/>
      <c r="J21" s="66"/>
      <c r="K21" s="66"/>
    </row>
    <row r="22" spans="1:11" x14ac:dyDescent="0.25">
      <c r="A22" s="71"/>
      <c r="B22" s="71"/>
      <c r="C22" s="71"/>
      <c r="D22" s="71"/>
      <c r="E22" s="71"/>
      <c r="F22" s="71"/>
      <c r="G22" s="71"/>
      <c r="H22" s="71"/>
      <c r="I22" s="66"/>
      <c r="J22" s="66"/>
      <c r="K22" s="66"/>
    </row>
    <row r="23" spans="1:11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x14ac:dyDescent="0.25">
      <c r="A24" s="227" t="s">
        <v>133</v>
      </c>
      <c r="B24" s="227"/>
      <c r="C24" s="66"/>
      <c r="D24" s="66"/>
      <c r="E24" s="66"/>
      <c r="F24" s="66"/>
      <c r="G24" s="66"/>
      <c r="H24" s="66"/>
      <c r="I24" s="66"/>
      <c r="J24" s="66"/>
      <c r="K24" s="66"/>
    </row>
    <row r="25" spans="1:1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x14ac:dyDescent="0.25">
      <c r="A26" s="227" t="s">
        <v>134</v>
      </c>
      <c r="B26" s="227"/>
      <c r="C26" s="227"/>
      <c r="D26" s="227"/>
      <c r="E26" s="227"/>
      <c r="F26" s="227"/>
      <c r="G26" s="227"/>
      <c r="H26" s="227"/>
      <c r="I26" s="227"/>
      <c r="J26" s="230"/>
      <c r="K26" s="230"/>
    </row>
    <row r="27" spans="1:11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2"/>
    </row>
    <row r="28" spans="1:1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5">
      <c r="A29" s="227" t="s">
        <v>135</v>
      </c>
      <c r="B29" s="227"/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5" customHeight="1" x14ac:dyDescent="0.25">
      <c r="A31" t="s">
        <v>136</v>
      </c>
      <c r="B31" s="69">
        <v>1</v>
      </c>
      <c r="C31" s="231" t="s">
        <v>137</v>
      </c>
      <c r="D31" s="231"/>
      <c r="E31" s="231"/>
      <c r="F31" s="231"/>
      <c r="G31" s="231"/>
      <c r="H31" s="231"/>
      <c r="I31" s="231"/>
      <c r="J31" s="231"/>
      <c r="K31" s="231"/>
    </row>
    <row r="32" spans="1:11" x14ac:dyDescent="0.25">
      <c r="A32" s="138"/>
      <c r="B32" s="138" t="s">
        <v>306</v>
      </c>
      <c r="C32" s="138">
        <v>2020</v>
      </c>
      <c r="D32" s="225" t="s">
        <v>138</v>
      </c>
      <c r="E32" s="225"/>
      <c r="F32" s="225"/>
      <c r="G32" s="225"/>
      <c r="H32" s="225"/>
      <c r="I32" s="225"/>
      <c r="J32" s="225"/>
      <c r="K32" s="225"/>
    </row>
    <row r="33" spans="1:11" x14ac:dyDescent="0.25">
      <c r="A33" s="66" t="s">
        <v>139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x14ac:dyDescent="0.25">
      <c r="A36" s="226" t="s">
        <v>145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</row>
    <row r="37" spans="1:11" x14ac:dyDescent="0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x14ac:dyDescent="0.25">
      <c r="A39" s="227" t="s">
        <v>140</v>
      </c>
      <c r="B39" s="227"/>
      <c r="C39" s="66"/>
      <c r="D39" s="66"/>
      <c r="E39" s="66"/>
      <c r="F39" s="66"/>
      <c r="G39" s="66"/>
      <c r="H39" s="66"/>
      <c r="I39" s="66"/>
      <c r="J39" s="66"/>
      <c r="K39" s="66"/>
    </row>
    <row r="40" spans="1:1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x14ac:dyDescent="0.25">
      <c r="A41" s="226" t="s">
        <v>141</v>
      </c>
      <c r="B41" s="226"/>
      <c r="C41" s="226"/>
      <c r="D41" s="226"/>
      <c r="E41" s="226"/>
      <c r="F41" s="226"/>
      <c r="G41" s="226"/>
      <c r="H41" s="226"/>
      <c r="I41" s="226"/>
      <c r="J41" s="71"/>
      <c r="K41" s="70"/>
    </row>
    <row r="42" spans="1:1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70"/>
    </row>
    <row r="43" spans="1:11" x14ac:dyDescent="0.25">
      <c r="A43" s="226" t="s">
        <v>142</v>
      </c>
      <c r="B43" s="226"/>
      <c r="C43" s="226"/>
      <c r="D43" s="226"/>
      <c r="E43" s="226"/>
      <c r="F43" s="226"/>
      <c r="G43" s="226"/>
      <c r="H43" s="226"/>
      <c r="I43" s="226"/>
      <c r="J43" s="71"/>
      <c r="K43" s="70"/>
    </row>
    <row r="44" spans="1:11" x14ac:dyDescent="0.25">
      <c r="A44" s="226" t="s">
        <v>12</v>
      </c>
      <c r="B44" s="226"/>
      <c r="C44" s="226"/>
      <c r="D44" s="226"/>
      <c r="E44" s="226"/>
      <c r="F44" s="226"/>
      <c r="G44" s="226"/>
      <c r="H44" s="226"/>
      <c r="I44" s="226"/>
      <c r="J44" s="71"/>
      <c r="K44" s="70"/>
    </row>
    <row r="45" spans="1:11" x14ac:dyDescent="0.25">
      <c r="A45" s="226" t="s">
        <v>13</v>
      </c>
      <c r="B45" s="226"/>
      <c r="C45" s="226"/>
      <c r="D45" s="226"/>
      <c r="E45" s="226"/>
      <c r="F45" s="226"/>
      <c r="G45" s="226"/>
      <c r="H45" s="226"/>
      <c r="I45" s="226"/>
      <c r="J45" s="71"/>
      <c r="K45" s="70"/>
    </row>
    <row r="46" spans="1:11" x14ac:dyDescent="0.25">
      <c r="A46" s="226" t="s">
        <v>146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</row>
    <row r="47" spans="1:11" x14ac:dyDescent="0.25">
      <c r="A47" s="226" t="s">
        <v>143</v>
      </c>
      <c r="B47" s="226"/>
      <c r="C47" s="226"/>
      <c r="D47" s="226"/>
      <c r="E47" s="226"/>
      <c r="F47" s="226"/>
      <c r="G47" s="226"/>
      <c r="H47" s="226"/>
      <c r="I47" s="226"/>
      <c r="J47" s="71"/>
      <c r="K47" s="70"/>
    </row>
    <row r="48" spans="1:1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</row>
  </sheetData>
  <mergeCells count="24">
    <mergeCell ref="A43:I43"/>
    <mergeCell ref="A44:I44"/>
    <mergeCell ref="A45:I45"/>
    <mergeCell ref="A47:I47"/>
    <mergeCell ref="A46:K46"/>
    <mergeCell ref="C31:K31"/>
    <mergeCell ref="D32:K32"/>
    <mergeCell ref="A36:K36"/>
    <mergeCell ref="A39:B39"/>
    <mergeCell ref="A41:I41"/>
    <mergeCell ref="A21:G21"/>
    <mergeCell ref="A24:B24"/>
    <mergeCell ref="A26:I26"/>
    <mergeCell ref="A29:B29"/>
    <mergeCell ref="B11:K11"/>
    <mergeCell ref="B12:K12"/>
    <mergeCell ref="B15:K15"/>
    <mergeCell ref="A18:C18"/>
    <mergeCell ref="J26:K26"/>
    <mergeCell ref="A2:K2"/>
    <mergeCell ref="A3:K3"/>
    <mergeCell ref="A5:K5"/>
    <mergeCell ref="A8:K8"/>
    <mergeCell ref="B10:K10"/>
  </mergeCell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A50"/>
  <sheetViews>
    <sheetView view="pageBreakPreview" topLeftCell="A16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REPORTES'!Z12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REPORTES'!B19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REPORTES'!F19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REPORTES'!E19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REPORTES'!H19</f>
        <v xml:space="preserve"> </v>
      </c>
      <c r="Q15" s="243"/>
      <c r="R15" s="243"/>
      <c r="S15" s="243"/>
      <c r="T15" s="244"/>
      <c r="U15" s="42" t="str">
        <f>IF('TODOS LOS REPORTES'!O19="Sí","X","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REPORTES'!O19="Sí",'TODOS LOS REPORTES'!Q19,"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REPORTES'!G19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REPORTES'!O19="No","X","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REPORTES'!D19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REPORTES'!I19</f>
        <v xml:space="preserve"> </v>
      </c>
      <c r="I18" s="264"/>
      <c r="J18" s="264"/>
      <c r="K18" s="265"/>
      <c r="L18" s="291" t="str">
        <f>'TODOS LOS REPORTES'!J19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REPORTES'!L19="IMC","X"," ")</f>
        <v xml:space="preserve"> </v>
      </c>
      <c r="W18" s="248" t="s">
        <v>9</v>
      </c>
      <c r="X18" s="249"/>
      <c r="Y18" s="43" t="str">
        <f>IF('TODOS LOS REPORTES'!L19="VMC","X","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REPORTES'!M19," - ",'TODOS LOS REPORTES'!N19)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REPORTES'!P19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REPORTES'!S19</f>
        <v xml:space="preserve"> </v>
      </c>
      <c r="R22" s="302"/>
      <c r="S22" s="303" t="str">
        <f>'TODOS LOS REPORTES'!R19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REPORTES'!AG19</f>
        <v xml:space="preserve"> </v>
      </c>
      <c r="L23" s="148"/>
      <c r="M23" s="148"/>
      <c r="N23" s="300" t="s">
        <v>168</v>
      </c>
      <c r="O23" s="300"/>
      <c r="P23" s="305" t="str">
        <f>'TODOS LOS REPORTES'!AH19</f>
        <v xml:space="preserve"> </v>
      </c>
      <c r="Q23" s="305"/>
      <c r="R23" s="300" t="s">
        <v>170</v>
      </c>
      <c r="S23" s="300"/>
      <c r="T23" s="300"/>
      <c r="U23" s="305" t="str">
        <f>'TODOS LOS REPORTES'!AK19</f>
        <v xml:space="preserve"> </v>
      </c>
      <c r="V23" s="305"/>
      <c r="W23" s="305"/>
      <c r="X23" s="15" t="s">
        <v>171</v>
      </c>
      <c r="Y23" s="305" t="str">
        <f>'TODOS LOS REPORTES'!AL19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REPORTES'!AI19</f>
        <v xml:space="preserve"> </v>
      </c>
      <c r="L24" s="299"/>
      <c r="M24" s="299"/>
      <c r="N24" s="54" t="s">
        <v>169</v>
      </c>
      <c r="O24" s="299" t="str">
        <f>'TODOS LOS REPORTES'!AJ19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REPORTES'!AF19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REPORTES'!AB19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REPORTES'!Q19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REPORTES'!U19="MODO C","X"," ")</f>
        <v xml:space="preserve"> </v>
      </c>
      <c r="C32" s="307" t="s">
        <v>22</v>
      </c>
      <c r="D32" s="314"/>
      <c r="E32" s="12" t="str">
        <f>IF('TODOS LOS REPORTES'!U19="PILOTO","X"," ")</f>
        <v xml:space="preserve"> </v>
      </c>
      <c r="F32" s="307" t="s">
        <v>23</v>
      </c>
      <c r="G32" s="308"/>
      <c r="H32" s="314"/>
      <c r="I32" s="11" t="str">
        <f>IF('TODOS LOS REPORTES'!U19="ADS","X","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REPORTES'!Q19,3,1)="0","X","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REPORTES'!U19&lt;&gt;"MODO C",'TODOS LOS REPORTES'!U19&lt;&gt;"PILOTO",'TODOS LOS REPORTES'!U19&lt;&gt;"ADS"),"X"," ")</f>
        <v>X</v>
      </c>
      <c r="D34" s="25" t="s">
        <v>176</v>
      </c>
      <c r="E34" s="316" t="str">
        <f>IF(C34="X",'TODOS LOS REPORTES'!U19,"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REPORTES'!Q19,3,1)&lt;&gt;"0","X","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REPORTES'!AC19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REPORTES'!AD19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F23:J23"/>
    <mergeCell ref="A9:Z9"/>
    <mergeCell ref="B41:Y41"/>
    <mergeCell ref="B42:Y42"/>
    <mergeCell ref="B43:Y43"/>
    <mergeCell ref="A24:G24"/>
    <mergeCell ref="H24:J24"/>
    <mergeCell ref="K24:M24"/>
    <mergeCell ref="O24:T24"/>
    <mergeCell ref="U24:Y24"/>
    <mergeCell ref="A15:G16"/>
    <mergeCell ref="S21:Z21"/>
    <mergeCell ref="N23:O23"/>
    <mergeCell ref="A22:J22"/>
    <mergeCell ref="K22:P22"/>
    <mergeCell ref="Q22:R22"/>
    <mergeCell ref="A26:G26"/>
    <mergeCell ref="A27:Z27"/>
    <mergeCell ref="A28:Z28"/>
    <mergeCell ref="A29:L29"/>
    <mergeCell ref="M29:S29"/>
    <mergeCell ref="T29:Z29"/>
    <mergeCell ref="A37:Z37"/>
    <mergeCell ref="A38:Z38"/>
    <mergeCell ref="B45:X45"/>
    <mergeCell ref="B44:Y44"/>
    <mergeCell ref="A39:Z39"/>
    <mergeCell ref="A40:Z40"/>
    <mergeCell ref="A25:G25"/>
    <mergeCell ref="H25:Z26"/>
    <mergeCell ref="A23:E23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V17:Z17"/>
    <mergeCell ref="L18:U18"/>
    <mergeCell ref="S22:Z22"/>
    <mergeCell ref="Y23:Z23"/>
    <mergeCell ref="H15:O15"/>
    <mergeCell ref="P15:T15"/>
    <mergeCell ref="V15:Y15"/>
    <mergeCell ref="H16:M16"/>
    <mergeCell ref="H17:K17"/>
    <mergeCell ref="N16:O16"/>
    <mergeCell ref="P16:T16"/>
    <mergeCell ref="V16:Y16"/>
    <mergeCell ref="L17:U17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colBreaks count="1" manualBreakCount="1">
    <brk id="26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A50"/>
  <sheetViews>
    <sheetView view="pageBreakPreview" topLeftCell="A19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1.7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REPORTES'!Z12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REPORTES'!B20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REPORTES'!F20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REPORTES'!E20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REPORTES'!H20</f>
        <v xml:space="preserve"> </v>
      </c>
      <c r="Q15" s="243"/>
      <c r="R15" s="243"/>
      <c r="S15" s="243"/>
      <c r="T15" s="244"/>
      <c r="U15" s="42" t="str">
        <f>IF('TODOS LOS REPORTES'!O20="Sí","X","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REPORTES'!O20="Sí",'TODOS LOS REPORTES'!Q20,"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REPORTES'!G20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REPORTES'!O20="No","X","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REPORTES'!D20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REPORTES'!I20</f>
        <v xml:space="preserve"> </v>
      </c>
      <c r="I18" s="264"/>
      <c r="J18" s="264"/>
      <c r="K18" s="265"/>
      <c r="L18" s="291" t="str">
        <f>'TODOS LOS REPORTES'!J20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REPORTES'!L20="IMC","X"," ")</f>
        <v xml:space="preserve"> </v>
      </c>
      <c r="W18" s="248" t="s">
        <v>9</v>
      </c>
      <c r="X18" s="249"/>
      <c r="Y18" s="43" t="str">
        <f>IF('TODOS LOS REPORTES'!L20="VMC","X","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REPORTES'!M20," - ",'TODOS LOS REPORTES'!N20)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REPORTES'!P20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REPORTES'!S20</f>
        <v xml:space="preserve"> </v>
      </c>
      <c r="R22" s="302"/>
      <c r="S22" s="303" t="str">
        <f>'TODOS LOS REPORTES'!R20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REPORTES'!AG20</f>
        <v xml:space="preserve"> </v>
      </c>
      <c r="L23" s="148"/>
      <c r="M23" s="148"/>
      <c r="N23" s="300" t="s">
        <v>168</v>
      </c>
      <c r="O23" s="300"/>
      <c r="P23" s="305" t="str">
        <f>'TODOS LOS REPORTES'!AH20</f>
        <v xml:space="preserve"> </v>
      </c>
      <c r="Q23" s="305"/>
      <c r="R23" s="300" t="s">
        <v>170</v>
      </c>
      <c r="S23" s="300"/>
      <c r="T23" s="300"/>
      <c r="U23" s="305" t="str">
        <f>'TODOS LOS REPORTES'!AK20</f>
        <v xml:space="preserve"> </v>
      </c>
      <c r="V23" s="305"/>
      <c r="W23" s="305"/>
      <c r="X23" s="15" t="s">
        <v>171</v>
      </c>
      <c r="Y23" s="305" t="str">
        <f>'TODOS LOS REPORTES'!AL20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REPORTES'!AI20</f>
        <v xml:space="preserve"> </v>
      </c>
      <c r="L24" s="299"/>
      <c r="M24" s="299"/>
      <c r="N24" s="54" t="s">
        <v>169</v>
      </c>
      <c r="O24" s="299" t="str">
        <f>'TODOS LOS REPORTES'!AJ20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REPORTES'!AF20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REPORTES'!AB20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REPORTES'!Q20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REPORTES'!U20="MODO C","X"," ")</f>
        <v xml:space="preserve"> </v>
      </c>
      <c r="C32" s="307" t="s">
        <v>22</v>
      </c>
      <c r="D32" s="314"/>
      <c r="E32" s="12" t="str">
        <f>IF('TODOS LOS REPORTES'!U20="PILOTO","X"," ")</f>
        <v xml:space="preserve"> </v>
      </c>
      <c r="F32" s="307" t="s">
        <v>23</v>
      </c>
      <c r="G32" s="308"/>
      <c r="H32" s="314"/>
      <c r="I32" s="11" t="str">
        <f>IF('TODOS LOS REPORTES'!U20="ADS","X","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REPORTES'!Q20,3,1)="0","X","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REPORTES'!U20&lt;&gt;"MODO C",'TODOS LOS REPORTES'!U20&lt;&gt;"PILOTO",'TODOS LOS REPORTES'!U20&lt;&gt;"ADS"),"X"," ")</f>
        <v>X</v>
      </c>
      <c r="D34" s="25" t="s">
        <v>176</v>
      </c>
      <c r="E34" s="316" t="str">
        <f>IF(C34="X",'TODOS LOS REPORTES'!U20,"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REPORTES'!Q20,3,1)&lt;&gt;"0","X","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REPORTES'!AC20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REPORTES'!AD20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A9:Z9"/>
    <mergeCell ref="B41:Y41"/>
    <mergeCell ref="A26:G26"/>
    <mergeCell ref="A27:Z27"/>
    <mergeCell ref="A28:Z28"/>
    <mergeCell ref="A24:G24"/>
    <mergeCell ref="H24:J24"/>
    <mergeCell ref="K24:M24"/>
    <mergeCell ref="O24:T24"/>
    <mergeCell ref="U24:Y24"/>
    <mergeCell ref="A15:G16"/>
    <mergeCell ref="A29:L29"/>
    <mergeCell ref="M29:S29"/>
    <mergeCell ref="T29:Z29"/>
    <mergeCell ref="S21:Z21"/>
    <mergeCell ref="N23:O23"/>
    <mergeCell ref="B42:Y42"/>
    <mergeCell ref="B43:Y43"/>
    <mergeCell ref="B44:Y44"/>
    <mergeCell ref="A39:Z39"/>
    <mergeCell ref="A40:Z40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37:Z37"/>
    <mergeCell ref="A38:Z38"/>
    <mergeCell ref="B45:X45"/>
    <mergeCell ref="A22:J22"/>
    <mergeCell ref="K22:P22"/>
    <mergeCell ref="Q22:R22"/>
    <mergeCell ref="S22:Z22"/>
    <mergeCell ref="Y23:Z23"/>
    <mergeCell ref="A25:G25"/>
    <mergeCell ref="H25:Z26"/>
    <mergeCell ref="A23:E23"/>
    <mergeCell ref="F23:J23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V17:Z17"/>
    <mergeCell ref="L17:U17"/>
    <mergeCell ref="L18:U18"/>
    <mergeCell ref="H15:O15"/>
    <mergeCell ref="P15:T15"/>
    <mergeCell ref="V15:Y15"/>
    <mergeCell ref="H16:M16"/>
    <mergeCell ref="H17:K17"/>
    <mergeCell ref="N16:O16"/>
    <mergeCell ref="P16:T16"/>
    <mergeCell ref="V16:Y16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A50"/>
  <sheetViews>
    <sheetView view="pageBreakPreview" topLeftCell="A28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REPORTES'!Z12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REPORTES'!B21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REPORTES'!F21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REPORTES'!E21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REPORTES'!H21</f>
        <v xml:space="preserve"> </v>
      </c>
      <c r="Q15" s="243"/>
      <c r="R15" s="243"/>
      <c r="S15" s="243"/>
      <c r="T15" s="244"/>
      <c r="U15" s="42" t="str">
        <f>IF('TODOS LOS REPORTES'!O21="Sí","X","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REPORTES'!O21="Sí",'TODOS LOS REPORTES'!Q21,"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REPORTES'!G21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REPORTES'!O21="No","X","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REPORTES'!D21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REPORTES'!I21</f>
        <v xml:space="preserve"> </v>
      </c>
      <c r="I18" s="264"/>
      <c r="J18" s="264"/>
      <c r="K18" s="265"/>
      <c r="L18" s="291" t="str">
        <f>'TODOS LOS REPORTES'!J21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REPORTES'!L21="IMC","X"," ")</f>
        <v xml:space="preserve"> </v>
      </c>
      <c r="W18" s="248" t="s">
        <v>9</v>
      </c>
      <c r="X18" s="249"/>
      <c r="Y18" s="43" t="str">
        <f>IF('TODOS LOS REPORTES'!L21="VMC","X","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REPORTES'!M21," - ",'TODOS LOS REPORTES'!N21)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REPORTES'!P21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REPORTES'!S21</f>
        <v xml:space="preserve"> </v>
      </c>
      <c r="R22" s="302"/>
      <c r="S22" s="303" t="str">
        <f>'TODOS LOS REPORTES'!R21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REPORTES'!AG21</f>
        <v xml:space="preserve"> </v>
      </c>
      <c r="L23" s="148"/>
      <c r="M23" s="148"/>
      <c r="N23" s="300" t="s">
        <v>168</v>
      </c>
      <c r="O23" s="300"/>
      <c r="P23" s="305" t="str">
        <f>'TODOS LOS REPORTES'!AH21</f>
        <v xml:space="preserve"> </v>
      </c>
      <c r="Q23" s="305"/>
      <c r="R23" s="300" t="s">
        <v>170</v>
      </c>
      <c r="S23" s="300"/>
      <c r="T23" s="300"/>
      <c r="U23" s="305" t="str">
        <f>'TODOS LOS REPORTES'!AK21</f>
        <v xml:space="preserve"> </v>
      </c>
      <c r="V23" s="305"/>
      <c r="W23" s="305"/>
      <c r="X23" s="15" t="s">
        <v>171</v>
      </c>
      <c r="Y23" s="305" t="str">
        <f>'TODOS LOS REPORTES'!AL21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REPORTES'!AI21</f>
        <v xml:space="preserve"> </v>
      </c>
      <c r="L24" s="299"/>
      <c r="M24" s="299"/>
      <c r="N24" s="54" t="s">
        <v>169</v>
      </c>
      <c r="O24" s="299" t="str">
        <f>'TODOS LOS REPORTES'!AJ21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REPORTES'!AF21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REPORTES'!AB21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REPORTES'!Q21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REPORTES'!U21="MODO C","X"," ")</f>
        <v xml:space="preserve"> </v>
      </c>
      <c r="C32" s="307" t="s">
        <v>22</v>
      </c>
      <c r="D32" s="314"/>
      <c r="E32" s="12" t="str">
        <f>IF('TODOS LOS REPORTES'!U21="PILOTO","X"," ")</f>
        <v xml:space="preserve"> </v>
      </c>
      <c r="F32" s="307" t="s">
        <v>23</v>
      </c>
      <c r="G32" s="308"/>
      <c r="H32" s="314"/>
      <c r="I32" s="11" t="str">
        <f>IF('TODOS LOS REPORTES'!U21="ADS","X","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REPORTES'!Q21,3,1)="0","X","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REPORTES'!U21&lt;&gt;"MODO C",'TODOS LOS REPORTES'!U21&lt;&gt;"PILOTO",'TODOS LOS REPORTES'!U21&lt;&gt;"ADS"),"X"," ")</f>
        <v>X</v>
      </c>
      <c r="D34" s="25" t="s">
        <v>176</v>
      </c>
      <c r="E34" s="316" t="str">
        <f>IF(C34="X",'TODOS LOS REPORTES'!U21,"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REPORTES'!Q21,3,1)&lt;&gt;"0","X","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REPORTES'!AC21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REPORTES'!AD21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A9:Z9"/>
    <mergeCell ref="B41:Y41"/>
    <mergeCell ref="A26:G26"/>
    <mergeCell ref="A27:Z27"/>
    <mergeCell ref="A28:Z28"/>
    <mergeCell ref="A24:G24"/>
    <mergeCell ref="H24:J24"/>
    <mergeCell ref="K24:M24"/>
    <mergeCell ref="O24:T24"/>
    <mergeCell ref="U24:Y24"/>
    <mergeCell ref="A15:G16"/>
    <mergeCell ref="A29:L29"/>
    <mergeCell ref="M29:S29"/>
    <mergeCell ref="T29:Z29"/>
    <mergeCell ref="S21:Z21"/>
    <mergeCell ref="N23:O23"/>
    <mergeCell ref="B42:Y42"/>
    <mergeCell ref="B43:Y43"/>
    <mergeCell ref="B44:Y44"/>
    <mergeCell ref="A39:Z39"/>
    <mergeCell ref="A40:Z40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37:Z37"/>
    <mergeCell ref="A38:Z38"/>
    <mergeCell ref="B45:X45"/>
    <mergeCell ref="A22:J22"/>
    <mergeCell ref="K22:P22"/>
    <mergeCell ref="Q22:R22"/>
    <mergeCell ref="S22:Z22"/>
    <mergeCell ref="Y23:Z23"/>
    <mergeCell ref="A25:G25"/>
    <mergeCell ref="H25:Z26"/>
    <mergeCell ref="A23:E23"/>
    <mergeCell ref="F23:J23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V17:Z17"/>
    <mergeCell ref="L17:U17"/>
    <mergeCell ref="L18:U18"/>
    <mergeCell ref="H15:O15"/>
    <mergeCell ref="P15:T15"/>
    <mergeCell ref="V15:Y15"/>
    <mergeCell ref="H16:M16"/>
    <mergeCell ref="H17:K17"/>
    <mergeCell ref="N16:O16"/>
    <mergeCell ref="P16:T16"/>
    <mergeCell ref="V16:Y16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A50"/>
  <sheetViews>
    <sheetView view="pageBreakPreview" zoomScaleSheetLayoutView="100" workbookViewId="0">
      <selection activeCell="E12" sqref="E12:J12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ht="15" customHeight="1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REPORTES'!Z12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REPORTES'!B22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REPORTES'!F22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REPORTES'!E22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REPORTES'!H22</f>
        <v xml:space="preserve"> </v>
      </c>
      <c r="Q15" s="243"/>
      <c r="R15" s="243"/>
      <c r="S15" s="243"/>
      <c r="T15" s="244"/>
      <c r="U15" s="42" t="str">
        <f>IF('TODOS LOS REPORTES'!O22="Sí","X","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REPORTES'!O22="Sí",'TODOS LOS REPORTES'!Q22,"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REPORTES'!G22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REPORTES'!O22="No","X","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REPORTES'!D22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REPORTES'!I22</f>
        <v xml:space="preserve"> </v>
      </c>
      <c r="I18" s="264"/>
      <c r="J18" s="264"/>
      <c r="K18" s="265"/>
      <c r="L18" s="291" t="str">
        <f>'TODOS LOS REPORTES'!J22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REPORTES'!L22="IMC","X"," ")</f>
        <v xml:space="preserve"> </v>
      </c>
      <c r="W18" s="248" t="s">
        <v>9</v>
      </c>
      <c r="X18" s="249"/>
      <c r="Y18" s="43" t="str">
        <f>IF('TODOS LOS REPORTES'!L22="VMC","X","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REPORTES'!M22," - ",'TODOS LOS REPORTES'!N22)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REPORTES'!P22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REPORTES'!S22</f>
        <v xml:space="preserve"> </v>
      </c>
      <c r="R22" s="302"/>
      <c r="S22" s="303" t="str">
        <f>'TODOS LOS REPORTES'!R22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REPORTES'!AG22</f>
        <v xml:space="preserve"> </v>
      </c>
      <c r="L23" s="148"/>
      <c r="M23" s="148"/>
      <c r="N23" s="300" t="s">
        <v>168</v>
      </c>
      <c r="O23" s="300"/>
      <c r="P23" s="305" t="str">
        <f>'TODOS LOS REPORTES'!AH22</f>
        <v xml:space="preserve"> </v>
      </c>
      <c r="Q23" s="305"/>
      <c r="R23" s="300" t="s">
        <v>170</v>
      </c>
      <c r="S23" s="300"/>
      <c r="T23" s="300"/>
      <c r="U23" s="305" t="str">
        <f>'TODOS LOS REPORTES'!AK22</f>
        <v xml:space="preserve"> </v>
      </c>
      <c r="V23" s="305"/>
      <c r="W23" s="305"/>
      <c r="X23" s="15" t="s">
        <v>171</v>
      </c>
      <c r="Y23" s="305" t="str">
        <f>'TODOS LOS REPORTES'!AL22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REPORTES'!AI22</f>
        <v xml:space="preserve"> </v>
      </c>
      <c r="L24" s="299"/>
      <c r="M24" s="299"/>
      <c r="N24" s="54" t="s">
        <v>169</v>
      </c>
      <c r="O24" s="299" t="str">
        <f>'TODOS LOS REPORTES'!AJ22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REPORTES'!AF22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REPORTES'!AB22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REPORTES'!Q22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REPORTES'!U22="MODO C","X"," ")</f>
        <v xml:space="preserve"> </v>
      </c>
      <c r="C32" s="307" t="s">
        <v>22</v>
      </c>
      <c r="D32" s="314"/>
      <c r="E32" s="12" t="str">
        <f>IF('TODOS LOS REPORTES'!U22="PILOTO","X"," ")</f>
        <v xml:space="preserve"> </v>
      </c>
      <c r="F32" s="307" t="s">
        <v>23</v>
      </c>
      <c r="G32" s="308"/>
      <c r="H32" s="314"/>
      <c r="I32" s="11" t="str">
        <f>IF('TODOS LOS REPORTES'!U3="ADS","X","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REPORTES'!Q22,3,1)="0","X","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REPORTES'!U22&lt;&gt;"MODO C",'TODOS LOS REPORTES'!U22&lt;&gt;"PILOTO",'TODOS LOS REPORTES'!U22&lt;&gt;"ADS"),"X"," ")</f>
        <v>X</v>
      </c>
      <c r="D34" s="25" t="s">
        <v>176</v>
      </c>
      <c r="E34" s="316" t="str">
        <f>IF(C34="X",'TODOS LOS REPORTES'!U22,"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REPORTES'!Q22,3,1)&lt;&gt;"0","X","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REPORTES'!AC22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REPORTES'!AD22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A9:Z9"/>
    <mergeCell ref="B41:Y41"/>
    <mergeCell ref="B42:Y42"/>
    <mergeCell ref="B43:Y43"/>
    <mergeCell ref="A24:G24"/>
    <mergeCell ref="H24:J24"/>
    <mergeCell ref="K24:M24"/>
    <mergeCell ref="O24:T24"/>
    <mergeCell ref="U24:Y24"/>
    <mergeCell ref="A15:G16"/>
    <mergeCell ref="S21:Z21"/>
    <mergeCell ref="N23:O23"/>
    <mergeCell ref="A22:J22"/>
    <mergeCell ref="K22:P22"/>
    <mergeCell ref="Q22:R22"/>
    <mergeCell ref="A26:G26"/>
    <mergeCell ref="A27:Z27"/>
    <mergeCell ref="A28:Z28"/>
    <mergeCell ref="A29:L29"/>
    <mergeCell ref="M29:S29"/>
    <mergeCell ref="T29:Z29"/>
    <mergeCell ref="A37:Z37"/>
    <mergeCell ref="A38:Z38"/>
    <mergeCell ref="B45:X45"/>
    <mergeCell ref="B44:Y44"/>
    <mergeCell ref="A39:Z39"/>
    <mergeCell ref="A40:Z40"/>
    <mergeCell ref="A25:G25"/>
    <mergeCell ref="H25:Z26"/>
    <mergeCell ref="A23:E23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L18:U18"/>
    <mergeCell ref="S22:Z22"/>
    <mergeCell ref="Y23:Z23"/>
    <mergeCell ref="F23:J23"/>
    <mergeCell ref="H15:O15"/>
    <mergeCell ref="P15:T15"/>
    <mergeCell ref="V15:Y15"/>
    <mergeCell ref="H16:M16"/>
    <mergeCell ref="H17:K17"/>
    <mergeCell ref="N16:O16"/>
    <mergeCell ref="P16:T16"/>
    <mergeCell ref="V16:Y16"/>
    <mergeCell ref="L17:U17"/>
    <mergeCell ref="V17:Z17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27"/>
  <sheetViews>
    <sheetView zoomScaleNormal="100" workbookViewId="0">
      <pane ySplit="2" topLeftCell="A3" activePane="bottomLeft" state="frozen"/>
      <selection pane="bottomLeft" activeCell="AB3" sqref="AB3"/>
    </sheetView>
  </sheetViews>
  <sheetFormatPr defaultColWidth="50" defaultRowHeight="12.75" x14ac:dyDescent="0.2"/>
  <cols>
    <col min="1" max="1" width="9.5703125" style="1" bestFit="1" customWidth="1"/>
    <col min="2" max="2" width="12.140625" style="2" bestFit="1" customWidth="1"/>
    <col min="3" max="3" width="15.28515625" style="2" bestFit="1" customWidth="1"/>
    <col min="4" max="4" width="12.28515625" style="6" bestFit="1" customWidth="1"/>
    <col min="5" max="5" width="15.140625" style="2" bestFit="1" customWidth="1"/>
    <col min="6" max="6" width="14.28515625" style="2" customWidth="1"/>
    <col min="7" max="7" width="14.7109375" style="2" bestFit="1" customWidth="1"/>
    <col min="8" max="8" width="9.7109375" style="2" bestFit="1" customWidth="1"/>
    <col min="9" max="9" width="11.85546875" style="2" bestFit="1" customWidth="1"/>
    <col min="10" max="10" width="13.5703125" style="3" bestFit="1" customWidth="1"/>
    <col min="11" max="11" width="10" style="3" bestFit="1" customWidth="1"/>
    <col min="12" max="12" width="10.28515625" style="3" bestFit="1" customWidth="1"/>
    <col min="13" max="13" width="7" style="3" customWidth="1"/>
    <col min="14" max="14" width="35" style="3" bestFit="1" customWidth="1"/>
    <col min="15" max="15" width="25.28515625" style="2" bestFit="1" customWidth="1"/>
    <col min="16" max="16" width="11.28515625" style="2" bestFit="1" customWidth="1"/>
    <col min="17" max="17" width="11" style="2" bestFit="1" customWidth="1"/>
    <col min="18" max="18" width="7" style="2" bestFit="1" customWidth="1"/>
    <col min="19" max="19" width="10" style="4" bestFit="1" customWidth="1"/>
    <col min="20" max="20" width="9.42578125" style="2" bestFit="1" customWidth="1"/>
    <col min="21" max="21" width="26.140625" style="2" bestFit="1" customWidth="1"/>
    <col min="22" max="23" width="4.85546875" style="2" bestFit="1" customWidth="1"/>
    <col min="24" max="24" width="3" style="2" bestFit="1" customWidth="1"/>
    <col min="25" max="25" width="4.42578125" style="2" bestFit="1" customWidth="1"/>
    <col min="26" max="26" width="10.5703125" style="2" bestFit="1" customWidth="1"/>
    <col min="27" max="27" width="7.28515625" style="2" bestFit="1" customWidth="1"/>
    <col min="28" max="28" width="16.140625" style="3" bestFit="1" customWidth="1"/>
    <col min="29" max="29" width="29.85546875" style="3" bestFit="1" customWidth="1"/>
    <col min="30" max="30" width="22.42578125" style="3" bestFit="1" customWidth="1"/>
    <col min="31" max="31" width="12.28515625" style="1" bestFit="1" customWidth="1"/>
    <col min="32" max="32" width="10.5703125" style="5" bestFit="1" customWidth="1"/>
    <col min="33" max="33" width="18.7109375" style="1" bestFit="1" customWidth="1"/>
    <col min="34" max="34" width="7.42578125" style="1" bestFit="1" customWidth="1"/>
    <col min="35" max="35" width="12" style="1" bestFit="1" customWidth="1"/>
    <col min="36" max="36" width="16.42578125" style="1" bestFit="1" customWidth="1"/>
    <col min="37" max="37" width="7" style="1" bestFit="1" customWidth="1"/>
    <col min="38" max="38" width="8.5703125" style="1" bestFit="1" customWidth="1"/>
    <col min="39" max="39" width="12.140625" style="1" bestFit="1" customWidth="1"/>
    <col min="40" max="40" width="9.85546875" style="1" bestFit="1" customWidth="1"/>
    <col min="41" max="41" width="9.5703125" style="1" bestFit="1" customWidth="1"/>
    <col min="42" max="42" width="6.42578125" style="1" bestFit="1" customWidth="1"/>
    <col min="43" max="43" width="8.5703125" style="1" bestFit="1" customWidth="1"/>
    <col min="44" max="44" width="8.7109375" style="1" bestFit="1" customWidth="1"/>
    <col min="45" max="45" width="6.5703125" style="1" bestFit="1" customWidth="1"/>
    <col min="46" max="54" width="2" style="1" bestFit="1" customWidth="1"/>
    <col min="55" max="56" width="3" style="1" bestFit="1" customWidth="1"/>
    <col min="57" max="16384" width="50" style="1"/>
  </cols>
  <sheetData>
    <row r="1" spans="1:56" x14ac:dyDescent="0.2">
      <c r="AF1" s="239" t="s">
        <v>288</v>
      </c>
      <c r="AG1" s="240"/>
      <c r="AH1" s="240"/>
      <c r="AI1" s="240"/>
      <c r="AJ1" s="240"/>
      <c r="AK1" s="240"/>
      <c r="AL1" s="241"/>
      <c r="AT1" s="232" t="s">
        <v>25</v>
      </c>
      <c r="AU1" s="232"/>
      <c r="AV1" s="232"/>
      <c r="AW1" s="232"/>
      <c r="AX1" s="232"/>
      <c r="AY1" s="232"/>
      <c r="AZ1" s="232"/>
      <c r="BA1" s="232"/>
      <c r="BB1" s="232"/>
      <c r="BC1" s="232"/>
      <c r="BD1" s="232"/>
    </row>
    <row r="2" spans="1:56" ht="51" x14ac:dyDescent="0.2">
      <c r="A2" s="89" t="s">
        <v>249</v>
      </c>
      <c r="B2" s="90" t="s">
        <v>250</v>
      </c>
      <c r="C2" s="89" t="s">
        <v>277</v>
      </c>
      <c r="D2" s="91" t="s">
        <v>251</v>
      </c>
      <c r="E2" s="91" t="s">
        <v>278</v>
      </c>
      <c r="F2" s="90" t="s">
        <v>252</v>
      </c>
      <c r="G2" s="90" t="s">
        <v>279</v>
      </c>
      <c r="H2" s="90" t="s">
        <v>253</v>
      </c>
      <c r="I2" s="93" t="s">
        <v>254</v>
      </c>
      <c r="J2" s="90" t="s">
        <v>282</v>
      </c>
      <c r="K2" s="94" t="s">
        <v>255</v>
      </c>
      <c r="L2" s="90" t="s">
        <v>257</v>
      </c>
      <c r="M2" s="90" t="s">
        <v>115</v>
      </c>
      <c r="N2" s="90" t="s">
        <v>258</v>
      </c>
      <c r="O2" s="90" t="s">
        <v>283</v>
      </c>
      <c r="P2" s="90" t="s">
        <v>116</v>
      </c>
      <c r="Q2" s="90" t="s">
        <v>118</v>
      </c>
      <c r="R2" s="90" t="s">
        <v>117</v>
      </c>
      <c r="S2" s="95" t="s">
        <v>259</v>
      </c>
      <c r="T2" s="96" t="s">
        <v>260</v>
      </c>
      <c r="U2" s="90" t="s">
        <v>261</v>
      </c>
      <c r="V2" s="133" t="s">
        <v>0</v>
      </c>
      <c r="W2" s="134" t="s">
        <v>1</v>
      </c>
      <c r="X2" s="134" t="s">
        <v>2</v>
      </c>
      <c r="Y2" s="134" t="s">
        <v>3</v>
      </c>
      <c r="Z2" s="98" t="s">
        <v>16</v>
      </c>
      <c r="AA2" s="99" t="s">
        <v>17</v>
      </c>
      <c r="AB2" s="90" t="s">
        <v>263</v>
      </c>
      <c r="AC2" s="90" t="s">
        <v>281</v>
      </c>
      <c r="AD2" s="90" t="s">
        <v>266</v>
      </c>
      <c r="AE2" s="134" t="s">
        <v>267</v>
      </c>
      <c r="AF2" s="90" t="s">
        <v>268</v>
      </c>
      <c r="AG2" s="90" t="s">
        <v>269</v>
      </c>
      <c r="AH2" s="90" t="s">
        <v>40</v>
      </c>
      <c r="AI2" s="90" t="s">
        <v>270</v>
      </c>
      <c r="AJ2" s="90" t="s">
        <v>66</v>
      </c>
      <c r="AK2" s="90" t="s">
        <v>15</v>
      </c>
      <c r="AL2" s="90" t="s">
        <v>272</v>
      </c>
      <c r="AM2" s="134" t="s">
        <v>289</v>
      </c>
      <c r="AN2" s="134" t="s">
        <v>290</v>
      </c>
      <c r="AO2" s="134" t="s">
        <v>291</v>
      </c>
      <c r="AP2" s="134" t="s">
        <v>6</v>
      </c>
      <c r="AQ2" s="134" t="s">
        <v>7</v>
      </c>
      <c r="AR2" s="134" t="s">
        <v>292</v>
      </c>
      <c r="AS2" s="134" t="s">
        <v>293</v>
      </c>
      <c r="AT2" s="134">
        <v>1</v>
      </c>
      <c r="AU2" s="134">
        <v>2</v>
      </c>
      <c r="AV2" s="134">
        <v>3</v>
      </c>
      <c r="AW2" s="134">
        <v>4</v>
      </c>
      <c r="AX2" s="134">
        <v>5</v>
      </c>
      <c r="AY2" s="134">
        <v>6</v>
      </c>
      <c r="AZ2" s="134">
        <v>7</v>
      </c>
      <c r="BA2" s="134">
        <v>8</v>
      </c>
      <c r="BB2" s="134">
        <v>9</v>
      </c>
      <c r="BC2" s="134">
        <v>10</v>
      </c>
      <c r="BD2" s="134">
        <v>11</v>
      </c>
    </row>
    <row r="3" spans="1:56" s="31" customFormat="1" ht="15" x14ac:dyDescent="0.25">
      <c r="A3" s="44">
        <v>1</v>
      </c>
      <c r="B3" s="60" t="s">
        <v>305</v>
      </c>
      <c r="C3" s="60" t="s">
        <v>307</v>
      </c>
      <c r="D3" s="62">
        <v>44205</v>
      </c>
      <c r="E3" s="44"/>
      <c r="F3" s="150" t="s">
        <v>308</v>
      </c>
      <c r="G3" s="44"/>
      <c r="H3" s="60" t="s">
        <v>309</v>
      </c>
      <c r="I3" s="63">
        <v>0.78333333333333333</v>
      </c>
      <c r="J3" s="60" t="s">
        <v>310</v>
      </c>
      <c r="K3" s="60" t="s">
        <v>8</v>
      </c>
      <c r="L3" s="60" t="s">
        <v>9</v>
      </c>
      <c r="M3" s="60" t="s">
        <v>311</v>
      </c>
      <c r="N3" s="60" t="s">
        <v>312</v>
      </c>
      <c r="O3" s="60" t="s">
        <v>262</v>
      </c>
      <c r="P3" s="60">
        <v>430</v>
      </c>
      <c r="Q3" s="60">
        <v>340</v>
      </c>
      <c r="R3" s="64">
        <v>9000</v>
      </c>
      <c r="S3" s="60" t="s">
        <v>31</v>
      </c>
      <c r="T3" s="60"/>
      <c r="U3" s="60" t="s">
        <v>32</v>
      </c>
      <c r="V3" s="60"/>
      <c r="W3" s="60"/>
      <c r="X3" s="60"/>
      <c r="Y3" s="44"/>
      <c r="Z3" s="149" t="s">
        <v>60</v>
      </c>
      <c r="AA3" s="44" t="s">
        <v>8</v>
      </c>
      <c r="AB3" s="44" t="s">
        <v>313</v>
      </c>
      <c r="AC3" s="60" t="s">
        <v>314</v>
      </c>
      <c r="AD3" s="60" t="s">
        <v>8</v>
      </c>
      <c r="AE3" s="61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5"/>
      <c r="AW3" s="45"/>
      <c r="AX3" s="45"/>
      <c r="AY3" s="45"/>
      <c r="AZ3" s="45"/>
      <c r="BA3" s="45"/>
      <c r="BB3" s="45"/>
      <c r="BC3" s="45"/>
      <c r="BD3" s="45"/>
    </row>
    <row r="4" spans="1:56" s="31" customFormat="1" ht="15" x14ac:dyDescent="0.25">
      <c r="A4" s="44">
        <v>2</v>
      </c>
      <c r="B4" s="60"/>
      <c r="C4" s="60"/>
      <c r="D4" s="62"/>
      <c r="E4" s="44"/>
      <c r="F4" s="60"/>
      <c r="G4" s="149"/>
      <c r="H4" s="60"/>
      <c r="I4" s="63"/>
      <c r="J4" s="60"/>
      <c r="K4" s="60"/>
      <c r="L4" s="149"/>
      <c r="M4" s="61"/>
      <c r="N4" s="61"/>
      <c r="O4" s="60"/>
      <c r="P4" s="60"/>
      <c r="Q4" s="60"/>
      <c r="R4" s="64"/>
      <c r="S4" s="60"/>
      <c r="T4" s="60" t="s">
        <v>8</v>
      </c>
      <c r="U4" s="60"/>
      <c r="V4" s="60" t="s">
        <v>8</v>
      </c>
      <c r="W4" s="60" t="s">
        <v>8</v>
      </c>
      <c r="X4" s="60" t="s">
        <v>8</v>
      </c>
      <c r="Y4" s="44" t="s">
        <v>8</v>
      </c>
      <c r="Z4" s="149"/>
      <c r="AA4" s="44" t="s">
        <v>8</v>
      </c>
      <c r="AB4" s="44" t="s">
        <v>8</v>
      </c>
      <c r="AC4" s="60"/>
      <c r="AD4" s="60" t="s">
        <v>8</v>
      </c>
      <c r="AE4" s="61" t="s">
        <v>8</v>
      </c>
      <c r="AF4" s="44" t="s">
        <v>8</v>
      </c>
      <c r="AG4" s="44" t="s">
        <v>8</v>
      </c>
      <c r="AH4" s="44" t="s">
        <v>8</v>
      </c>
      <c r="AI4" s="44" t="s">
        <v>8</v>
      </c>
      <c r="AJ4" s="44" t="s">
        <v>8</v>
      </c>
      <c r="AK4" s="44" t="s">
        <v>8</v>
      </c>
      <c r="AL4" s="44" t="s">
        <v>8</v>
      </c>
      <c r="AM4" s="44" t="s">
        <v>8</v>
      </c>
      <c r="AN4" s="44" t="s">
        <v>8</v>
      </c>
      <c r="AO4" s="44" t="s">
        <v>8</v>
      </c>
      <c r="AP4" s="44" t="s">
        <v>8</v>
      </c>
      <c r="AQ4" s="44" t="s">
        <v>8</v>
      </c>
      <c r="AR4" s="44" t="s">
        <v>8</v>
      </c>
      <c r="AS4" s="44" t="s">
        <v>8</v>
      </c>
      <c r="AT4" s="44" t="s">
        <v>8</v>
      </c>
      <c r="AU4" s="44" t="s">
        <v>8</v>
      </c>
      <c r="AV4" s="45" t="s">
        <v>8</v>
      </c>
      <c r="AW4" s="45" t="s">
        <v>8</v>
      </c>
      <c r="AX4" s="45" t="s">
        <v>44</v>
      </c>
      <c r="AY4" s="45"/>
      <c r="AZ4" s="45"/>
      <c r="BA4" s="45"/>
      <c r="BB4" s="45"/>
      <c r="BC4" s="45"/>
      <c r="BD4" s="45"/>
    </row>
    <row r="5" spans="1:56" s="31" customFormat="1" x14ac:dyDescent="0.2">
      <c r="A5" s="44">
        <v>3</v>
      </c>
      <c r="B5" s="60" t="s">
        <v>8</v>
      </c>
      <c r="C5" s="60"/>
      <c r="D5" s="62" t="s">
        <v>8</v>
      </c>
      <c r="E5" s="44" t="s">
        <v>8</v>
      </c>
      <c r="F5" s="60" t="s">
        <v>8</v>
      </c>
      <c r="G5" s="44" t="s">
        <v>8</v>
      </c>
      <c r="H5" s="60" t="s">
        <v>8</v>
      </c>
      <c r="I5" s="63" t="s">
        <v>8</v>
      </c>
      <c r="J5" s="60" t="s">
        <v>8</v>
      </c>
      <c r="K5" s="60" t="s">
        <v>8</v>
      </c>
      <c r="L5" s="60" t="s">
        <v>8</v>
      </c>
      <c r="M5" s="60" t="s">
        <v>8</v>
      </c>
      <c r="N5" s="61" t="s">
        <v>8</v>
      </c>
      <c r="O5" s="60" t="s">
        <v>8</v>
      </c>
      <c r="P5" s="60" t="s">
        <v>8</v>
      </c>
      <c r="Q5" s="60" t="s">
        <v>8</v>
      </c>
      <c r="R5" s="64" t="s">
        <v>8</v>
      </c>
      <c r="S5" s="60" t="s">
        <v>8</v>
      </c>
      <c r="T5" s="60" t="s">
        <v>8</v>
      </c>
      <c r="U5" s="60" t="s">
        <v>8</v>
      </c>
      <c r="V5" s="60" t="s">
        <v>8</v>
      </c>
      <c r="W5" s="60" t="s">
        <v>8</v>
      </c>
      <c r="X5" s="60" t="s">
        <v>8</v>
      </c>
      <c r="Y5" s="44" t="s">
        <v>8</v>
      </c>
      <c r="Z5" s="44" t="s">
        <v>8</v>
      </c>
      <c r="AA5" s="44" t="s">
        <v>8</v>
      </c>
      <c r="AB5" s="44" t="s">
        <v>8</v>
      </c>
      <c r="AC5" s="60" t="s">
        <v>8</v>
      </c>
      <c r="AD5" s="60" t="s">
        <v>8</v>
      </c>
      <c r="AE5" s="61" t="s">
        <v>8</v>
      </c>
      <c r="AF5" s="44" t="s">
        <v>8</v>
      </c>
      <c r="AG5" s="44" t="s">
        <v>8</v>
      </c>
      <c r="AH5" s="44" t="s">
        <v>8</v>
      </c>
      <c r="AI5" s="44" t="s">
        <v>8</v>
      </c>
      <c r="AJ5" s="44" t="s">
        <v>8</v>
      </c>
      <c r="AK5" s="44" t="s">
        <v>8</v>
      </c>
      <c r="AL5" s="44" t="s">
        <v>8</v>
      </c>
      <c r="AM5" s="44" t="s">
        <v>8</v>
      </c>
      <c r="AN5" s="44" t="s">
        <v>8</v>
      </c>
      <c r="AO5" s="44" t="s">
        <v>8</v>
      </c>
      <c r="AP5" s="44" t="s">
        <v>8</v>
      </c>
      <c r="AQ5" s="44" t="s">
        <v>8</v>
      </c>
      <c r="AR5" s="44" t="s">
        <v>8</v>
      </c>
      <c r="AS5" s="44" t="s">
        <v>8</v>
      </c>
      <c r="AT5" s="44" t="s">
        <v>8</v>
      </c>
      <c r="AU5" s="44" t="s">
        <v>8</v>
      </c>
      <c r="AV5" s="45" t="s">
        <v>8</v>
      </c>
      <c r="AW5" s="45" t="s">
        <v>8</v>
      </c>
      <c r="AX5" s="45" t="s">
        <v>44</v>
      </c>
      <c r="AY5" s="45"/>
      <c r="AZ5" s="45"/>
      <c r="BA5" s="45"/>
      <c r="BB5" s="45"/>
      <c r="BC5" s="45"/>
      <c r="BD5" s="45"/>
    </row>
    <row r="6" spans="1:56" s="31" customFormat="1" x14ac:dyDescent="0.2">
      <c r="A6" s="44">
        <v>4</v>
      </c>
      <c r="B6" s="60" t="s">
        <v>8</v>
      </c>
      <c r="C6" s="60" t="s">
        <v>8</v>
      </c>
      <c r="D6" s="62" t="s">
        <v>8</v>
      </c>
      <c r="E6" s="44" t="s">
        <v>8</v>
      </c>
      <c r="F6" s="60" t="s">
        <v>8</v>
      </c>
      <c r="G6" s="44" t="s">
        <v>8</v>
      </c>
      <c r="H6" s="60" t="s">
        <v>8</v>
      </c>
      <c r="I6" s="63" t="s">
        <v>8</v>
      </c>
      <c r="J6" s="60" t="s">
        <v>8</v>
      </c>
      <c r="K6" s="60" t="s">
        <v>8</v>
      </c>
      <c r="L6" s="60" t="s">
        <v>8</v>
      </c>
      <c r="M6" s="60" t="s">
        <v>8</v>
      </c>
      <c r="N6" s="61" t="s">
        <v>8</v>
      </c>
      <c r="O6" s="60" t="s">
        <v>8</v>
      </c>
      <c r="P6" s="60" t="s">
        <v>8</v>
      </c>
      <c r="Q6" s="60" t="s">
        <v>8</v>
      </c>
      <c r="R6" s="64" t="s">
        <v>8</v>
      </c>
      <c r="S6" s="60" t="s">
        <v>8</v>
      </c>
      <c r="T6" s="60" t="s">
        <v>8</v>
      </c>
      <c r="U6" s="60" t="s">
        <v>8</v>
      </c>
      <c r="V6" s="60" t="s">
        <v>8</v>
      </c>
      <c r="W6" s="60" t="s">
        <v>8</v>
      </c>
      <c r="X6" s="60" t="s">
        <v>8</v>
      </c>
      <c r="Y6" s="44" t="s">
        <v>8</v>
      </c>
      <c r="Z6" s="44" t="s">
        <v>8</v>
      </c>
      <c r="AA6" s="44" t="s">
        <v>8</v>
      </c>
      <c r="AB6" s="44" t="s">
        <v>8</v>
      </c>
      <c r="AC6" s="60" t="s">
        <v>8</v>
      </c>
      <c r="AD6" s="60" t="s">
        <v>8</v>
      </c>
      <c r="AE6" s="61" t="s">
        <v>8</v>
      </c>
      <c r="AF6" s="44" t="s">
        <v>8</v>
      </c>
      <c r="AG6" s="44" t="s">
        <v>8</v>
      </c>
      <c r="AH6" s="44" t="s">
        <v>8</v>
      </c>
      <c r="AI6" s="44" t="s">
        <v>8</v>
      </c>
      <c r="AJ6" s="44" t="s">
        <v>8</v>
      </c>
      <c r="AK6" s="44" t="s">
        <v>8</v>
      </c>
      <c r="AL6" s="44" t="s">
        <v>8</v>
      </c>
      <c r="AM6" s="44" t="s">
        <v>8</v>
      </c>
      <c r="AN6" s="44" t="s">
        <v>8</v>
      </c>
      <c r="AO6" s="44" t="s">
        <v>8</v>
      </c>
      <c r="AP6" s="44" t="s">
        <v>8</v>
      </c>
      <c r="AQ6" s="44" t="s">
        <v>8</v>
      </c>
      <c r="AR6" s="44" t="s">
        <v>8</v>
      </c>
      <c r="AS6" s="44" t="s">
        <v>8</v>
      </c>
      <c r="AT6" s="44" t="s">
        <v>8</v>
      </c>
      <c r="AU6" s="44" t="s">
        <v>8</v>
      </c>
      <c r="AV6" s="45" t="s">
        <v>8</v>
      </c>
      <c r="AW6" s="45" t="s">
        <v>8</v>
      </c>
      <c r="AX6" s="45" t="s">
        <v>44</v>
      </c>
      <c r="AY6" s="45"/>
      <c r="AZ6" s="45"/>
      <c r="BA6" s="45"/>
      <c r="BB6" s="45"/>
      <c r="BC6" s="45"/>
      <c r="BD6" s="45"/>
    </row>
    <row r="7" spans="1:56" s="31" customFormat="1" x14ac:dyDescent="0.2">
      <c r="A7" s="44">
        <v>5</v>
      </c>
      <c r="B7" s="60" t="s">
        <v>8</v>
      </c>
      <c r="C7" s="60" t="s">
        <v>8</v>
      </c>
      <c r="D7" s="62" t="s">
        <v>8</v>
      </c>
      <c r="E7" s="44" t="s">
        <v>8</v>
      </c>
      <c r="F7" s="60" t="s">
        <v>8</v>
      </c>
      <c r="G7" s="44" t="s">
        <v>8</v>
      </c>
      <c r="H7" s="60" t="s">
        <v>8</v>
      </c>
      <c r="I7" s="63" t="s">
        <v>8</v>
      </c>
      <c r="J7" s="60" t="s">
        <v>8</v>
      </c>
      <c r="K7" s="60" t="s">
        <v>8</v>
      </c>
      <c r="L7" s="60" t="s">
        <v>8</v>
      </c>
      <c r="M7" s="60" t="s">
        <v>8</v>
      </c>
      <c r="N7" s="61" t="s">
        <v>8</v>
      </c>
      <c r="O7" s="60" t="s">
        <v>8</v>
      </c>
      <c r="P7" s="60" t="s">
        <v>8</v>
      </c>
      <c r="Q7" s="60" t="s">
        <v>8</v>
      </c>
      <c r="R7" s="64" t="s">
        <v>8</v>
      </c>
      <c r="S7" s="60" t="s">
        <v>8</v>
      </c>
      <c r="T7" s="60" t="s">
        <v>8</v>
      </c>
      <c r="U7" s="60" t="s">
        <v>8</v>
      </c>
      <c r="V7" s="60" t="s">
        <v>8</v>
      </c>
      <c r="W7" s="60" t="s">
        <v>8</v>
      </c>
      <c r="X7" s="60" t="s">
        <v>8</v>
      </c>
      <c r="Y7" s="44" t="s">
        <v>8</v>
      </c>
      <c r="Z7" s="44" t="s">
        <v>8</v>
      </c>
      <c r="AA7" s="44" t="s">
        <v>8</v>
      </c>
      <c r="AB7" s="44" t="s">
        <v>8</v>
      </c>
      <c r="AC7" s="60" t="s">
        <v>8</v>
      </c>
      <c r="AD7" s="60" t="s">
        <v>8</v>
      </c>
      <c r="AE7" s="61" t="s">
        <v>8</v>
      </c>
      <c r="AF7" s="44" t="s">
        <v>8</v>
      </c>
      <c r="AG7" s="44" t="s">
        <v>8</v>
      </c>
      <c r="AH7" s="44" t="s">
        <v>8</v>
      </c>
      <c r="AI7" s="44" t="s">
        <v>8</v>
      </c>
      <c r="AJ7" s="44" t="s">
        <v>8</v>
      </c>
      <c r="AK7" s="44" t="s">
        <v>8</v>
      </c>
      <c r="AL7" s="44" t="s">
        <v>8</v>
      </c>
      <c r="AM7" s="44" t="s">
        <v>8</v>
      </c>
      <c r="AN7" s="44" t="s">
        <v>8</v>
      </c>
      <c r="AO7" s="44" t="s">
        <v>8</v>
      </c>
      <c r="AP7" s="44" t="s">
        <v>8</v>
      </c>
      <c r="AQ7" s="44" t="s">
        <v>8</v>
      </c>
      <c r="AR7" s="44" t="s">
        <v>8</v>
      </c>
      <c r="AS7" s="44" t="s">
        <v>8</v>
      </c>
      <c r="AT7" s="44" t="s">
        <v>8</v>
      </c>
      <c r="AU7" s="44" t="s">
        <v>8</v>
      </c>
      <c r="AV7" s="45" t="s">
        <v>8</v>
      </c>
      <c r="AW7" s="45" t="s">
        <v>8</v>
      </c>
      <c r="AX7" s="45" t="s">
        <v>44</v>
      </c>
      <c r="AY7" s="45"/>
      <c r="AZ7" s="45"/>
      <c r="BA7" s="45"/>
      <c r="BB7" s="45"/>
      <c r="BC7" s="45"/>
      <c r="BD7" s="45"/>
    </row>
    <row r="8" spans="1:56" s="31" customFormat="1" x14ac:dyDescent="0.2">
      <c r="A8" s="44">
        <v>6</v>
      </c>
      <c r="B8" s="60" t="s">
        <v>8</v>
      </c>
      <c r="C8" s="60" t="s">
        <v>8</v>
      </c>
      <c r="D8" s="62" t="s">
        <v>8</v>
      </c>
      <c r="E8" s="44" t="s">
        <v>8</v>
      </c>
      <c r="F8" s="60" t="s">
        <v>8</v>
      </c>
      <c r="G8" s="44" t="s">
        <v>8</v>
      </c>
      <c r="H8" s="60" t="s">
        <v>8</v>
      </c>
      <c r="I8" s="63" t="s">
        <v>8</v>
      </c>
      <c r="J8" s="60" t="s">
        <v>8</v>
      </c>
      <c r="K8" s="60" t="s">
        <v>8</v>
      </c>
      <c r="L8" s="60" t="s">
        <v>8</v>
      </c>
      <c r="M8" s="60" t="s">
        <v>8</v>
      </c>
      <c r="N8" s="61" t="s">
        <v>8</v>
      </c>
      <c r="O8" s="60" t="s">
        <v>8</v>
      </c>
      <c r="P8" s="60" t="s">
        <v>8</v>
      </c>
      <c r="Q8" s="60" t="s">
        <v>8</v>
      </c>
      <c r="R8" s="64" t="s">
        <v>8</v>
      </c>
      <c r="S8" s="60" t="s">
        <v>8</v>
      </c>
      <c r="T8" s="60" t="s">
        <v>8</v>
      </c>
      <c r="U8" s="60" t="s">
        <v>8</v>
      </c>
      <c r="V8" s="60" t="s">
        <v>8</v>
      </c>
      <c r="W8" s="60" t="s">
        <v>8</v>
      </c>
      <c r="X8" s="60" t="s">
        <v>8</v>
      </c>
      <c r="Y8" s="44" t="s">
        <v>8</v>
      </c>
      <c r="Z8" s="44" t="s">
        <v>8</v>
      </c>
      <c r="AA8" s="44" t="s">
        <v>8</v>
      </c>
      <c r="AB8" s="44" t="s">
        <v>8</v>
      </c>
      <c r="AC8" s="60" t="s">
        <v>8</v>
      </c>
      <c r="AD8" s="60" t="s">
        <v>8</v>
      </c>
      <c r="AE8" s="61" t="s">
        <v>8</v>
      </c>
      <c r="AF8" s="44" t="s">
        <v>8</v>
      </c>
      <c r="AG8" s="44" t="s">
        <v>8</v>
      </c>
      <c r="AH8" s="44" t="s">
        <v>8</v>
      </c>
      <c r="AI8" s="44" t="s">
        <v>8</v>
      </c>
      <c r="AJ8" s="44" t="s">
        <v>8</v>
      </c>
      <c r="AK8" s="44" t="s">
        <v>8</v>
      </c>
      <c r="AL8" s="44" t="s">
        <v>8</v>
      </c>
      <c r="AM8" s="44" t="s">
        <v>8</v>
      </c>
      <c r="AN8" s="44" t="s">
        <v>8</v>
      </c>
      <c r="AO8" s="44" t="s">
        <v>8</v>
      </c>
      <c r="AP8" s="44" t="s">
        <v>8</v>
      </c>
      <c r="AQ8" s="44" t="s">
        <v>8</v>
      </c>
      <c r="AR8" s="44" t="s">
        <v>8</v>
      </c>
      <c r="AS8" s="44" t="s">
        <v>8</v>
      </c>
      <c r="AT8" s="44" t="s">
        <v>8</v>
      </c>
      <c r="AU8" s="44" t="s">
        <v>8</v>
      </c>
      <c r="AV8" s="45" t="s">
        <v>8</v>
      </c>
      <c r="AW8" s="45" t="s">
        <v>8</v>
      </c>
      <c r="AX8" s="45" t="s">
        <v>44</v>
      </c>
      <c r="AY8" s="45"/>
      <c r="AZ8" s="45"/>
      <c r="BA8" s="45"/>
      <c r="BB8" s="45"/>
      <c r="BC8" s="45"/>
      <c r="BD8" s="45"/>
    </row>
    <row r="9" spans="1:56" s="31" customFormat="1" x14ac:dyDescent="0.2">
      <c r="A9" s="44">
        <v>7</v>
      </c>
      <c r="B9" s="60" t="s">
        <v>8</v>
      </c>
      <c r="C9" s="60" t="s">
        <v>8</v>
      </c>
      <c r="D9" s="62" t="s">
        <v>8</v>
      </c>
      <c r="E9" s="44" t="s">
        <v>8</v>
      </c>
      <c r="F9" s="60" t="s">
        <v>8</v>
      </c>
      <c r="G9" s="44" t="s">
        <v>8</v>
      </c>
      <c r="H9" s="60" t="s">
        <v>8</v>
      </c>
      <c r="I9" s="63" t="s">
        <v>8</v>
      </c>
      <c r="J9" s="60" t="s">
        <v>8</v>
      </c>
      <c r="K9" s="60" t="s">
        <v>8</v>
      </c>
      <c r="L9" s="60" t="s">
        <v>8</v>
      </c>
      <c r="M9" s="60" t="s">
        <v>8</v>
      </c>
      <c r="N9" s="61" t="s">
        <v>8</v>
      </c>
      <c r="O9" s="60" t="s">
        <v>8</v>
      </c>
      <c r="P9" s="60" t="s">
        <v>8</v>
      </c>
      <c r="Q9" s="60" t="s">
        <v>8</v>
      </c>
      <c r="R9" s="64" t="s">
        <v>8</v>
      </c>
      <c r="S9" s="60" t="s">
        <v>8</v>
      </c>
      <c r="T9" s="60" t="s">
        <v>8</v>
      </c>
      <c r="U9" s="60" t="s">
        <v>8</v>
      </c>
      <c r="V9" s="60" t="s">
        <v>8</v>
      </c>
      <c r="W9" s="60" t="s">
        <v>8</v>
      </c>
      <c r="X9" s="60" t="s">
        <v>8</v>
      </c>
      <c r="Y9" s="44" t="s">
        <v>8</v>
      </c>
      <c r="Z9" s="44" t="s">
        <v>8</v>
      </c>
      <c r="AA9" s="44" t="s">
        <v>8</v>
      </c>
      <c r="AB9" s="44" t="s">
        <v>8</v>
      </c>
      <c r="AC9" s="60" t="s">
        <v>8</v>
      </c>
      <c r="AD9" s="60" t="s">
        <v>8</v>
      </c>
      <c r="AE9" s="61" t="s">
        <v>8</v>
      </c>
      <c r="AF9" s="44" t="s">
        <v>8</v>
      </c>
      <c r="AG9" s="44" t="s">
        <v>8</v>
      </c>
      <c r="AH9" s="44" t="s">
        <v>8</v>
      </c>
      <c r="AI9" s="44" t="s">
        <v>8</v>
      </c>
      <c r="AJ9" s="44" t="s">
        <v>8</v>
      </c>
      <c r="AK9" s="44" t="s">
        <v>8</v>
      </c>
      <c r="AL9" s="44" t="s">
        <v>8</v>
      </c>
      <c r="AM9" s="44" t="s">
        <v>8</v>
      </c>
      <c r="AN9" s="44" t="s">
        <v>8</v>
      </c>
      <c r="AO9" s="44" t="s">
        <v>8</v>
      </c>
      <c r="AP9" s="44" t="s">
        <v>8</v>
      </c>
      <c r="AQ9" s="44" t="s">
        <v>8</v>
      </c>
      <c r="AR9" s="44" t="s">
        <v>8</v>
      </c>
      <c r="AS9" s="44" t="s">
        <v>8</v>
      </c>
      <c r="AT9" s="44" t="s">
        <v>8</v>
      </c>
      <c r="AU9" s="44" t="s">
        <v>8</v>
      </c>
      <c r="AV9" s="45" t="s">
        <v>8</v>
      </c>
      <c r="AW9" s="45" t="s">
        <v>8</v>
      </c>
      <c r="AX9" s="45" t="s">
        <v>44</v>
      </c>
      <c r="AY9" s="45"/>
      <c r="AZ9" s="45"/>
      <c r="BA9" s="45"/>
      <c r="BB9" s="45"/>
      <c r="BC9" s="45"/>
      <c r="BD9" s="45"/>
    </row>
    <row r="10" spans="1:56" s="31" customFormat="1" x14ac:dyDescent="0.2">
      <c r="A10" s="44">
        <v>8</v>
      </c>
      <c r="B10" s="60" t="s">
        <v>8</v>
      </c>
      <c r="C10" s="60" t="s">
        <v>8</v>
      </c>
      <c r="D10" s="62" t="s">
        <v>8</v>
      </c>
      <c r="E10" s="44" t="s">
        <v>8</v>
      </c>
      <c r="F10" s="60" t="s">
        <v>8</v>
      </c>
      <c r="G10" s="44" t="s">
        <v>8</v>
      </c>
      <c r="H10" s="60" t="s">
        <v>8</v>
      </c>
      <c r="I10" s="63" t="s">
        <v>8</v>
      </c>
      <c r="J10" s="60" t="s">
        <v>8</v>
      </c>
      <c r="K10" s="60" t="s">
        <v>8</v>
      </c>
      <c r="L10" s="60" t="s">
        <v>8</v>
      </c>
      <c r="M10" s="60" t="s">
        <v>8</v>
      </c>
      <c r="N10" s="61" t="s">
        <v>8</v>
      </c>
      <c r="O10" s="60" t="s">
        <v>8</v>
      </c>
      <c r="P10" s="60" t="s">
        <v>8</v>
      </c>
      <c r="Q10" s="60" t="s">
        <v>8</v>
      </c>
      <c r="R10" s="64" t="s">
        <v>8</v>
      </c>
      <c r="S10" s="60" t="s">
        <v>8</v>
      </c>
      <c r="T10" s="60" t="s">
        <v>8</v>
      </c>
      <c r="U10" s="60" t="s">
        <v>8</v>
      </c>
      <c r="V10" s="60" t="s">
        <v>8</v>
      </c>
      <c r="W10" s="60" t="s">
        <v>8</v>
      </c>
      <c r="X10" s="60" t="s">
        <v>8</v>
      </c>
      <c r="Y10" s="44" t="s">
        <v>8</v>
      </c>
      <c r="Z10" s="44" t="s">
        <v>8</v>
      </c>
      <c r="AA10" s="44" t="s">
        <v>8</v>
      </c>
      <c r="AB10" s="44" t="s">
        <v>8</v>
      </c>
      <c r="AC10" s="60" t="s">
        <v>8</v>
      </c>
      <c r="AD10" s="60" t="s">
        <v>8</v>
      </c>
      <c r="AE10" s="61" t="s">
        <v>8</v>
      </c>
      <c r="AF10" s="44" t="s">
        <v>8</v>
      </c>
      <c r="AG10" s="44" t="s">
        <v>8</v>
      </c>
      <c r="AH10" s="44" t="s">
        <v>8</v>
      </c>
      <c r="AI10" s="44" t="s">
        <v>8</v>
      </c>
      <c r="AJ10" s="44" t="s">
        <v>8</v>
      </c>
      <c r="AK10" s="44" t="s">
        <v>8</v>
      </c>
      <c r="AL10" s="44" t="s">
        <v>8</v>
      </c>
      <c r="AM10" s="44" t="s">
        <v>8</v>
      </c>
      <c r="AN10" s="44" t="s">
        <v>8</v>
      </c>
      <c r="AO10" s="44" t="s">
        <v>8</v>
      </c>
      <c r="AP10" s="44" t="s">
        <v>8</v>
      </c>
      <c r="AQ10" s="44" t="s">
        <v>8</v>
      </c>
      <c r="AR10" s="44" t="s">
        <v>8</v>
      </c>
      <c r="AS10" s="44" t="s">
        <v>8</v>
      </c>
      <c r="AT10" s="44" t="s">
        <v>8</v>
      </c>
      <c r="AU10" s="44" t="s">
        <v>8</v>
      </c>
      <c r="AV10" s="45" t="s">
        <v>8</v>
      </c>
      <c r="AW10" s="45" t="s">
        <v>8</v>
      </c>
      <c r="AX10" s="45" t="s">
        <v>44</v>
      </c>
      <c r="AY10" s="45"/>
      <c r="AZ10" s="45"/>
      <c r="BA10" s="45"/>
      <c r="BB10" s="45"/>
      <c r="BC10" s="45"/>
      <c r="BD10" s="45"/>
    </row>
    <row r="11" spans="1:56" s="31" customFormat="1" x14ac:dyDescent="0.2">
      <c r="A11" s="44">
        <v>9</v>
      </c>
      <c r="B11" s="60" t="s">
        <v>8</v>
      </c>
      <c r="C11" s="60" t="s">
        <v>8</v>
      </c>
      <c r="D11" s="62" t="s">
        <v>8</v>
      </c>
      <c r="E11" s="44" t="s">
        <v>8</v>
      </c>
      <c r="F11" s="60" t="s">
        <v>8</v>
      </c>
      <c r="G11" s="44" t="s">
        <v>8</v>
      </c>
      <c r="H11" s="60" t="s">
        <v>8</v>
      </c>
      <c r="I11" s="63" t="s">
        <v>8</v>
      </c>
      <c r="J11" s="60" t="s">
        <v>8</v>
      </c>
      <c r="K11" s="60" t="s">
        <v>8</v>
      </c>
      <c r="L11" s="60" t="s">
        <v>8</v>
      </c>
      <c r="M11" s="60" t="s">
        <v>8</v>
      </c>
      <c r="N11" s="61" t="s">
        <v>8</v>
      </c>
      <c r="O11" s="60" t="s">
        <v>8</v>
      </c>
      <c r="P11" s="60" t="s">
        <v>8</v>
      </c>
      <c r="Q11" s="60" t="s">
        <v>8</v>
      </c>
      <c r="R11" s="64" t="s">
        <v>8</v>
      </c>
      <c r="S11" s="60" t="s">
        <v>8</v>
      </c>
      <c r="T11" s="60" t="s">
        <v>8</v>
      </c>
      <c r="U11" s="60" t="s">
        <v>8</v>
      </c>
      <c r="V11" s="60" t="s">
        <v>8</v>
      </c>
      <c r="W11" s="60" t="s">
        <v>8</v>
      </c>
      <c r="X11" s="60" t="s">
        <v>8</v>
      </c>
      <c r="Y11" s="44" t="s">
        <v>8</v>
      </c>
      <c r="Z11" s="44" t="s">
        <v>8</v>
      </c>
      <c r="AA11" s="44" t="s">
        <v>8</v>
      </c>
      <c r="AB11" s="44" t="s">
        <v>8</v>
      </c>
      <c r="AC11" s="60" t="s">
        <v>8</v>
      </c>
      <c r="AD11" s="60" t="s">
        <v>8</v>
      </c>
      <c r="AE11" s="61" t="s">
        <v>8</v>
      </c>
      <c r="AF11" s="44" t="s">
        <v>8</v>
      </c>
      <c r="AG11" s="44" t="s">
        <v>8</v>
      </c>
      <c r="AH11" s="44" t="s">
        <v>8</v>
      </c>
      <c r="AI11" s="44" t="s">
        <v>8</v>
      </c>
      <c r="AJ11" s="44" t="s">
        <v>8</v>
      </c>
      <c r="AK11" s="44" t="s">
        <v>8</v>
      </c>
      <c r="AL11" s="44" t="s">
        <v>8</v>
      </c>
      <c r="AM11" s="44" t="s">
        <v>8</v>
      </c>
      <c r="AN11" s="44" t="s">
        <v>8</v>
      </c>
      <c r="AO11" s="44" t="s">
        <v>8</v>
      </c>
      <c r="AP11" s="44" t="s">
        <v>8</v>
      </c>
      <c r="AQ11" s="44" t="s">
        <v>8</v>
      </c>
      <c r="AR11" s="44" t="s">
        <v>8</v>
      </c>
      <c r="AS11" s="44" t="s">
        <v>8</v>
      </c>
      <c r="AT11" s="44" t="s">
        <v>8</v>
      </c>
      <c r="AU11" s="44" t="s">
        <v>8</v>
      </c>
      <c r="AV11" s="45" t="s">
        <v>8</v>
      </c>
      <c r="AW11" s="45" t="s">
        <v>8</v>
      </c>
      <c r="AX11" s="45" t="s">
        <v>44</v>
      </c>
      <c r="AY11" s="45"/>
      <c r="AZ11" s="45"/>
      <c r="BA11" s="45"/>
      <c r="BB11" s="45"/>
      <c r="BC11" s="45"/>
      <c r="BD11" s="45"/>
    </row>
    <row r="12" spans="1:56" s="31" customFormat="1" x14ac:dyDescent="0.2">
      <c r="A12" s="44">
        <v>10</v>
      </c>
      <c r="B12" s="60" t="s">
        <v>8</v>
      </c>
      <c r="C12" s="60" t="s">
        <v>8</v>
      </c>
      <c r="D12" s="62" t="s">
        <v>8</v>
      </c>
      <c r="E12" s="44" t="s">
        <v>8</v>
      </c>
      <c r="F12" s="60" t="s">
        <v>8</v>
      </c>
      <c r="G12" s="44" t="s">
        <v>8</v>
      </c>
      <c r="H12" s="60" t="s">
        <v>8</v>
      </c>
      <c r="I12" s="63" t="s">
        <v>8</v>
      </c>
      <c r="J12" s="60" t="s">
        <v>8</v>
      </c>
      <c r="K12" s="60" t="s">
        <v>8</v>
      </c>
      <c r="L12" s="60" t="s">
        <v>8</v>
      </c>
      <c r="M12" s="60" t="s">
        <v>8</v>
      </c>
      <c r="N12" s="61" t="s">
        <v>8</v>
      </c>
      <c r="O12" s="60" t="s">
        <v>8</v>
      </c>
      <c r="P12" s="60" t="s">
        <v>8</v>
      </c>
      <c r="Q12" s="60" t="s">
        <v>8</v>
      </c>
      <c r="R12" s="64" t="s">
        <v>8</v>
      </c>
      <c r="S12" s="60" t="s">
        <v>8</v>
      </c>
      <c r="T12" s="60" t="s">
        <v>8</v>
      </c>
      <c r="U12" s="60" t="s">
        <v>8</v>
      </c>
      <c r="V12" s="60" t="s">
        <v>8</v>
      </c>
      <c r="W12" s="60" t="s">
        <v>8</v>
      </c>
      <c r="X12" s="60" t="s">
        <v>8</v>
      </c>
      <c r="Y12" s="44" t="s">
        <v>8</v>
      </c>
      <c r="Z12" s="44" t="s">
        <v>8</v>
      </c>
      <c r="AA12" s="44" t="s">
        <v>8</v>
      </c>
      <c r="AB12" s="44" t="s">
        <v>8</v>
      </c>
      <c r="AC12" s="60" t="s">
        <v>8</v>
      </c>
      <c r="AD12" s="60" t="s">
        <v>8</v>
      </c>
      <c r="AE12" s="61" t="s">
        <v>8</v>
      </c>
      <c r="AF12" s="44" t="s">
        <v>8</v>
      </c>
      <c r="AG12" s="44" t="s">
        <v>8</v>
      </c>
      <c r="AH12" s="44" t="s">
        <v>8</v>
      </c>
      <c r="AI12" s="44" t="s">
        <v>8</v>
      </c>
      <c r="AJ12" s="44" t="s">
        <v>8</v>
      </c>
      <c r="AK12" s="44" t="s">
        <v>8</v>
      </c>
      <c r="AL12" s="44" t="s">
        <v>8</v>
      </c>
      <c r="AM12" s="44" t="s">
        <v>8</v>
      </c>
      <c r="AN12" s="44" t="s">
        <v>8</v>
      </c>
      <c r="AO12" s="44" t="s">
        <v>8</v>
      </c>
      <c r="AP12" s="44" t="s">
        <v>8</v>
      </c>
      <c r="AQ12" s="44" t="s">
        <v>8</v>
      </c>
      <c r="AR12" s="44" t="s">
        <v>8</v>
      </c>
      <c r="AS12" s="44" t="s">
        <v>8</v>
      </c>
      <c r="AT12" s="44" t="s">
        <v>8</v>
      </c>
      <c r="AU12" s="44" t="s">
        <v>8</v>
      </c>
      <c r="AV12" s="45" t="s">
        <v>8</v>
      </c>
      <c r="AW12" s="45" t="s">
        <v>8</v>
      </c>
      <c r="AX12" s="45" t="s">
        <v>44</v>
      </c>
      <c r="AY12" s="45"/>
      <c r="AZ12" s="45"/>
      <c r="BA12" s="45"/>
      <c r="BB12" s="45"/>
      <c r="BC12" s="45"/>
      <c r="BD12" s="45"/>
    </row>
    <row r="13" spans="1:56" s="31" customFormat="1" x14ac:dyDescent="0.2">
      <c r="A13" s="44">
        <v>11</v>
      </c>
      <c r="B13" s="60" t="s">
        <v>8</v>
      </c>
      <c r="C13" s="60" t="s">
        <v>8</v>
      </c>
      <c r="D13" s="62" t="s">
        <v>8</v>
      </c>
      <c r="E13" s="44" t="s">
        <v>8</v>
      </c>
      <c r="F13" s="60" t="s">
        <v>8</v>
      </c>
      <c r="G13" s="44" t="s">
        <v>8</v>
      </c>
      <c r="H13" s="60" t="s">
        <v>8</v>
      </c>
      <c r="I13" s="63" t="s">
        <v>8</v>
      </c>
      <c r="J13" s="60" t="s">
        <v>8</v>
      </c>
      <c r="K13" s="60" t="s">
        <v>8</v>
      </c>
      <c r="L13" s="60" t="s">
        <v>8</v>
      </c>
      <c r="M13" s="60" t="s">
        <v>8</v>
      </c>
      <c r="N13" s="61" t="s">
        <v>8</v>
      </c>
      <c r="O13" s="60" t="s">
        <v>8</v>
      </c>
      <c r="P13" s="60" t="s">
        <v>8</v>
      </c>
      <c r="Q13" s="60" t="s">
        <v>8</v>
      </c>
      <c r="R13" s="64" t="s">
        <v>8</v>
      </c>
      <c r="S13" s="60" t="s">
        <v>8</v>
      </c>
      <c r="T13" s="60" t="s">
        <v>8</v>
      </c>
      <c r="U13" s="60" t="s">
        <v>8</v>
      </c>
      <c r="V13" s="60" t="s">
        <v>8</v>
      </c>
      <c r="W13" s="60" t="s">
        <v>8</v>
      </c>
      <c r="X13" s="60" t="s">
        <v>8</v>
      </c>
      <c r="Y13" s="44" t="s">
        <v>8</v>
      </c>
      <c r="Z13" s="44" t="s">
        <v>8</v>
      </c>
      <c r="AA13" s="44" t="s">
        <v>8</v>
      </c>
      <c r="AB13" s="44" t="s">
        <v>8</v>
      </c>
      <c r="AC13" s="60" t="s">
        <v>8</v>
      </c>
      <c r="AD13" s="60" t="s">
        <v>8</v>
      </c>
      <c r="AE13" s="61" t="s">
        <v>8</v>
      </c>
      <c r="AF13" s="44" t="s">
        <v>8</v>
      </c>
      <c r="AG13" s="44" t="s">
        <v>8</v>
      </c>
      <c r="AH13" s="44" t="s">
        <v>8</v>
      </c>
      <c r="AI13" s="44" t="s">
        <v>8</v>
      </c>
      <c r="AJ13" s="44" t="s">
        <v>8</v>
      </c>
      <c r="AK13" s="44" t="s">
        <v>8</v>
      </c>
      <c r="AL13" s="44" t="s">
        <v>8</v>
      </c>
      <c r="AM13" s="44" t="s">
        <v>8</v>
      </c>
      <c r="AN13" s="44" t="s">
        <v>8</v>
      </c>
      <c r="AO13" s="44" t="s">
        <v>8</v>
      </c>
      <c r="AP13" s="44" t="s">
        <v>8</v>
      </c>
      <c r="AQ13" s="44" t="s">
        <v>8</v>
      </c>
      <c r="AR13" s="44" t="s">
        <v>8</v>
      </c>
      <c r="AS13" s="44" t="s">
        <v>8</v>
      </c>
      <c r="AT13" s="44" t="s">
        <v>8</v>
      </c>
      <c r="AU13" s="44" t="s">
        <v>8</v>
      </c>
      <c r="AV13" s="45" t="s">
        <v>8</v>
      </c>
      <c r="AW13" s="45" t="s">
        <v>8</v>
      </c>
      <c r="AX13" s="45" t="s">
        <v>44</v>
      </c>
      <c r="AY13" s="45"/>
      <c r="AZ13" s="45"/>
      <c r="BA13" s="45"/>
      <c r="BB13" s="45"/>
      <c r="BC13" s="45"/>
      <c r="BD13" s="45"/>
    </row>
    <row r="14" spans="1:56" s="31" customFormat="1" x14ac:dyDescent="0.2">
      <c r="A14" s="44">
        <v>12</v>
      </c>
      <c r="B14" s="60" t="s">
        <v>8</v>
      </c>
      <c r="C14" s="60" t="s">
        <v>8</v>
      </c>
      <c r="D14" s="62" t="s">
        <v>8</v>
      </c>
      <c r="E14" s="44" t="s">
        <v>8</v>
      </c>
      <c r="F14" s="60" t="s">
        <v>8</v>
      </c>
      <c r="G14" s="44" t="s">
        <v>8</v>
      </c>
      <c r="H14" s="60" t="s">
        <v>8</v>
      </c>
      <c r="I14" s="63" t="s">
        <v>8</v>
      </c>
      <c r="J14" s="60" t="s">
        <v>8</v>
      </c>
      <c r="K14" s="60" t="s">
        <v>8</v>
      </c>
      <c r="L14" s="60" t="s">
        <v>8</v>
      </c>
      <c r="M14" s="60" t="s">
        <v>8</v>
      </c>
      <c r="N14" s="61" t="s">
        <v>8</v>
      </c>
      <c r="O14" s="60" t="s">
        <v>8</v>
      </c>
      <c r="P14" s="60" t="s">
        <v>8</v>
      </c>
      <c r="Q14" s="60" t="s">
        <v>8</v>
      </c>
      <c r="R14" s="64" t="s">
        <v>8</v>
      </c>
      <c r="S14" s="60" t="s">
        <v>8</v>
      </c>
      <c r="T14" s="60" t="s">
        <v>8</v>
      </c>
      <c r="U14" s="60" t="s">
        <v>8</v>
      </c>
      <c r="V14" s="60" t="s">
        <v>8</v>
      </c>
      <c r="W14" s="60" t="s">
        <v>8</v>
      </c>
      <c r="X14" s="60" t="s">
        <v>8</v>
      </c>
      <c r="Y14" s="44" t="s">
        <v>8</v>
      </c>
      <c r="Z14" s="44" t="s">
        <v>8</v>
      </c>
      <c r="AA14" s="44" t="s">
        <v>8</v>
      </c>
      <c r="AB14" s="44" t="s">
        <v>8</v>
      </c>
      <c r="AC14" s="60" t="s">
        <v>8</v>
      </c>
      <c r="AD14" s="60" t="s">
        <v>8</v>
      </c>
      <c r="AE14" s="61" t="s">
        <v>8</v>
      </c>
      <c r="AF14" s="44" t="s">
        <v>8</v>
      </c>
      <c r="AG14" s="44" t="s">
        <v>8</v>
      </c>
      <c r="AH14" s="44" t="s">
        <v>8</v>
      </c>
      <c r="AI14" s="44" t="s">
        <v>8</v>
      </c>
      <c r="AJ14" s="44" t="s">
        <v>8</v>
      </c>
      <c r="AK14" s="44" t="s">
        <v>8</v>
      </c>
      <c r="AL14" s="44" t="s">
        <v>8</v>
      </c>
      <c r="AM14" s="44" t="s">
        <v>8</v>
      </c>
      <c r="AN14" s="44" t="s">
        <v>8</v>
      </c>
      <c r="AO14" s="44" t="s">
        <v>8</v>
      </c>
      <c r="AP14" s="44" t="s">
        <v>8</v>
      </c>
      <c r="AQ14" s="44" t="s">
        <v>8</v>
      </c>
      <c r="AR14" s="44" t="s">
        <v>8</v>
      </c>
      <c r="AS14" s="44" t="s">
        <v>8</v>
      </c>
      <c r="AT14" s="44" t="s">
        <v>8</v>
      </c>
      <c r="AU14" s="44" t="s">
        <v>8</v>
      </c>
      <c r="AV14" s="45" t="s">
        <v>8</v>
      </c>
      <c r="AW14" s="45" t="s">
        <v>8</v>
      </c>
      <c r="AX14" s="45" t="s">
        <v>44</v>
      </c>
      <c r="AY14" s="45"/>
      <c r="AZ14" s="45"/>
      <c r="BA14" s="45"/>
      <c r="BB14" s="45"/>
      <c r="BC14" s="45"/>
      <c r="BD14" s="45"/>
    </row>
    <row r="15" spans="1:56" s="31" customFormat="1" x14ac:dyDescent="0.2">
      <c r="A15" s="44">
        <v>13</v>
      </c>
      <c r="B15" s="60" t="s">
        <v>8</v>
      </c>
      <c r="C15" s="60" t="s">
        <v>8</v>
      </c>
      <c r="D15" s="62" t="s">
        <v>8</v>
      </c>
      <c r="E15" s="44" t="s">
        <v>8</v>
      </c>
      <c r="F15" s="60" t="s">
        <v>8</v>
      </c>
      <c r="G15" s="44" t="s">
        <v>8</v>
      </c>
      <c r="H15" s="60" t="s">
        <v>8</v>
      </c>
      <c r="I15" s="63" t="s">
        <v>8</v>
      </c>
      <c r="J15" s="60" t="s">
        <v>8</v>
      </c>
      <c r="K15" s="60" t="s">
        <v>8</v>
      </c>
      <c r="L15" s="60" t="s">
        <v>8</v>
      </c>
      <c r="M15" s="60" t="s">
        <v>8</v>
      </c>
      <c r="N15" s="61" t="s">
        <v>8</v>
      </c>
      <c r="O15" s="60" t="s">
        <v>8</v>
      </c>
      <c r="P15" s="60" t="s">
        <v>8</v>
      </c>
      <c r="Q15" s="60" t="s">
        <v>8</v>
      </c>
      <c r="R15" s="64" t="s">
        <v>8</v>
      </c>
      <c r="S15" s="60" t="s">
        <v>8</v>
      </c>
      <c r="T15" s="60" t="s">
        <v>8</v>
      </c>
      <c r="U15" s="60" t="s">
        <v>8</v>
      </c>
      <c r="V15" s="60" t="s">
        <v>8</v>
      </c>
      <c r="W15" s="60" t="s">
        <v>8</v>
      </c>
      <c r="X15" s="60" t="s">
        <v>8</v>
      </c>
      <c r="Y15" s="44" t="s">
        <v>8</v>
      </c>
      <c r="Z15" s="44" t="s">
        <v>8</v>
      </c>
      <c r="AA15" s="44" t="s">
        <v>8</v>
      </c>
      <c r="AB15" s="44" t="s">
        <v>8</v>
      </c>
      <c r="AC15" s="60" t="s">
        <v>8</v>
      </c>
      <c r="AD15" s="60" t="s">
        <v>8</v>
      </c>
      <c r="AE15" s="61" t="s">
        <v>8</v>
      </c>
      <c r="AF15" s="44" t="s">
        <v>8</v>
      </c>
      <c r="AG15" s="44" t="s">
        <v>8</v>
      </c>
      <c r="AH15" s="44" t="s">
        <v>8</v>
      </c>
      <c r="AI15" s="44" t="s">
        <v>8</v>
      </c>
      <c r="AJ15" s="44" t="s">
        <v>8</v>
      </c>
      <c r="AK15" s="44" t="s">
        <v>8</v>
      </c>
      <c r="AL15" s="44" t="s">
        <v>8</v>
      </c>
      <c r="AM15" s="44" t="s">
        <v>8</v>
      </c>
      <c r="AN15" s="44" t="s">
        <v>8</v>
      </c>
      <c r="AO15" s="44" t="s">
        <v>8</v>
      </c>
      <c r="AP15" s="44" t="s">
        <v>8</v>
      </c>
      <c r="AQ15" s="44" t="s">
        <v>8</v>
      </c>
      <c r="AR15" s="44" t="s">
        <v>8</v>
      </c>
      <c r="AS15" s="44" t="s">
        <v>8</v>
      </c>
      <c r="AT15" s="44" t="s">
        <v>8</v>
      </c>
      <c r="AU15" s="44" t="s">
        <v>8</v>
      </c>
      <c r="AV15" s="45" t="s">
        <v>8</v>
      </c>
      <c r="AW15" s="45" t="s">
        <v>8</v>
      </c>
      <c r="AX15" s="45" t="s">
        <v>44</v>
      </c>
      <c r="AY15" s="45"/>
      <c r="AZ15" s="45"/>
      <c r="BA15" s="45"/>
      <c r="BB15" s="45"/>
      <c r="BC15" s="45"/>
      <c r="BD15" s="45"/>
    </row>
    <row r="16" spans="1:56" s="31" customFormat="1" x14ac:dyDescent="0.2">
      <c r="A16" s="44">
        <v>14</v>
      </c>
      <c r="B16" s="60" t="s">
        <v>8</v>
      </c>
      <c r="C16" s="60" t="s">
        <v>8</v>
      </c>
      <c r="D16" s="62" t="s">
        <v>8</v>
      </c>
      <c r="E16" s="44" t="s">
        <v>8</v>
      </c>
      <c r="F16" s="60" t="s">
        <v>8</v>
      </c>
      <c r="G16" s="44" t="s">
        <v>8</v>
      </c>
      <c r="H16" s="60" t="s">
        <v>8</v>
      </c>
      <c r="I16" s="63" t="s">
        <v>8</v>
      </c>
      <c r="J16" s="60" t="s">
        <v>8</v>
      </c>
      <c r="K16" s="60" t="s">
        <v>8</v>
      </c>
      <c r="L16" s="60" t="s">
        <v>8</v>
      </c>
      <c r="M16" s="60" t="s">
        <v>8</v>
      </c>
      <c r="N16" s="61" t="s">
        <v>8</v>
      </c>
      <c r="O16" s="60" t="s">
        <v>8</v>
      </c>
      <c r="P16" s="60" t="s">
        <v>8</v>
      </c>
      <c r="Q16" s="60" t="s">
        <v>8</v>
      </c>
      <c r="R16" s="64" t="s">
        <v>8</v>
      </c>
      <c r="S16" s="60" t="s">
        <v>8</v>
      </c>
      <c r="T16" s="60" t="s">
        <v>8</v>
      </c>
      <c r="U16" s="60" t="s">
        <v>8</v>
      </c>
      <c r="V16" s="60" t="s">
        <v>8</v>
      </c>
      <c r="W16" s="60" t="s">
        <v>8</v>
      </c>
      <c r="X16" s="60" t="s">
        <v>8</v>
      </c>
      <c r="Y16" s="44" t="s">
        <v>8</v>
      </c>
      <c r="Z16" s="44" t="s">
        <v>8</v>
      </c>
      <c r="AA16" s="44" t="s">
        <v>8</v>
      </c>
      <c r="AB16" s="44" t="s">
        <v>8</v>
      </c>
      <c r="AC16" s="60" t="s">
        <v>8</v>
      </c>
      <c r="AD16" s="60" t="s">
        <v>8</v>
      </c>
      <c r="AE16" s="61" t="s">
        <v>8</v>
      </c>
      <c r="AF16" s="44" t="s">
        <v>8</v>
      </c>
      <c r="AG16" s="44" t="s">
        <v>8</v>
      </c>
      <c r="AH16" s="44" t="s">
        <v>8</v>
      </c>
      <c r="AI16" s="44" t="s">
        <v>8</v>
      </c>
      <c r="AJ16" s="44" t="s">
        <v>8</v>
      </c>
      <c r="AK16" s="44" t="s">
        <v>8</v>
      </c>
      <c r="AL16" s="44" t="s">
        <v>8</v>
      </c>
      <c r="AM16" s="44" t="s">
        <v>8</v>
      </c>
      <c r="AN16" s="44" t="s">
        <v>8</v>
      </c>
      <c r="AO16" s="44" t="s">
        <v>8</v>
      </c>
      <c r="AP16" s="44" t="s">
        <v>8</v>
      </c>
      <c r="AQ16" s="44" t="s">
        <v>8</v>
      </c>
      <c r="AR16" s="44" t="s">
        <v>8</v>
      </c>
      <c r="AS16" s="44" t="s">
        <v>8</v>
      </c>
      <c r="AT16" s="44" t="s">
        <v>8</v>
      </c>
      <c r="AU16" s="44" t="s">
        <v>8</v>
      </c>
      <c r="AV16" s="45" t="s">
        <v>8</v>
      </c>
      <c r="AW16" s="45" t="s">
        <v>8</v>
      </c>
      <c r="AX16" s="45" t="s">
        <v>44</v>
      </c>
      <c r="AY16" s="45"/>
      <c r="AZ16" s="45"/>
      <c r="BA16" s="45"/>
      <c r="BB16" s="45"/>
      <c r="BC16" s="45"/>
      <c r="BD16" s="45"/>
    </row>
    <row r="17" spans="1:56" s="31" customFormat="1" x14ac:dyDescent="0.2">
      <c r="A17" s="44">
        <v>15</v>
      </c>
      <c r="B17" s="60" t="s">
        <v>8</v>
      </c>
      <c r="C17" s="60" t="s">
        <v>8</v>
      </c>
      <c r="D17" s="62" t="s">
        <v>8</v>
      </c>
      <c r="E17" s="44" t="s">
        <v>8</v>
      </c>
      <c r="F17" s="60" t="s">
        <v>8</v>
      </c>
      <c r="G17" s="44" t="s">
        <v>8</v>
      </c>
      <c r="H17" s="60" t="s">
        <v>8</v>
      </c>
      <c r="I17" s="63" t="s">
        <v>8</v>
      </c>
      <c r="J17" s="60" t="s">
        <v>8</v>
      </c>
      <c r="K17" s="60" t="s">
        <v>8</v>
      </c>
      <c r="L17" s="60" t="s">
        <v>8</v>
      </c>
      <c r="M17" s="60" t="s">
        <v>8</v>
      </c>
      <c r="N17" s="61" t="s">
        <v>8</v>
      </c>
      <c r="O17" s="60" t="s">
        <v>8</v>
      </c>
      <c r="P17" s="60" t="s">
        <v>8</v>
      </c>
      <c r="Q17" s="60" t="s">
        <v>8</v>
      </c>
      <c r="R17" s="64" t="s">
        <v>8</v>
      </c>
      <c r="S17" s="60" t="s">
        <v>8</v>
      </c>
      <c r="T17" s="60" t="s">
        <v>8</v>
      </c>
      <c r="U17" s="60" t="s">
        <v>8</v>
      </c>
      <c r="V17" s="60" t="s">
        <v>8</v>
      </c>
      <c r="W17" s="60" t="s">
        <v>8</v>
      </c>
      <c r="X17" s="60" t="s">
        <v>8</v>
      </c>
      <c r="Y17" s="44" t="s">
        <v>8</v>
      </c>
      <c r="Z17" s="44" t="s">
        <v>8</v>
      </c>
      <c r="AA17" s="44" t="s">
        <v>8</v>
      </c>
      <c r="AB17" s="44" t="s">
        <v>8</v>
      </c>
      <c r="AC17" s="60" t="s">
        <v>8</v>
      </c>
      <c r="AD17" s="60" t="s">
        <v>8</v>
      </c>
      <c r="AE17" s="61" t="s">
        <v>8</v>
      </c>
      <c r="AF17" s="44" t="s">
        <v>8</v>
      </c>
      <c r="AG17" s="44" t="s">
        <v>8</v>
      </c>
      <c r="AH17" s="44" t="s">
        <v>8</v>
      </c>
      <c r="AI17" s="44" t="s">
        <v>8</v>
      </c>
      <c r="AJ17" s="44" t="s">
        <v>8</v>
      </c>
      <c r="AK17" s="44" t="s">
        <v>8</v>
      </c>
      <c r="AL17" s="44" t="s">
        <v>8</v>
      </c>
      <c r="AM17" s="44" t="s">
        <v>8</v>
      </c>
      <c r="AN17" s="44" t="s">
        <v>8</v>
      </c>
      <c r="AO17" s="44" t="s">
        <v>8</v>
      </c>
      <c r="AP17" s="44" t="s">
        <v>8</v>
      </c>
      <c r="AQ17" s="44" t="s">
        <v>8</v>
      </c>
      <c r="AR17" s="44" t="s">
        <v>8</v>
      </c>
      <c r="AS17" s="44" t="s">
        <v>8</v>
      </c>
      <c r="AT17" s="44" t="s">
        <v>8</v>
      </c>
      <c r="AU17" s="44" t="s">
        <v>8</v>
      </c>
      <c r="AV17" s="45" t="s">
        <v>8</v>
      </c>
      <c r="AW17" s="45" t="s">
        <v>8</v>
      </c>
      <c r="AX17" s="45" t="s">
        <v>44</v>
      </c>
      <c r="AY17" s="45"/>
      <c r="AZ17" s="45"/>
      <c r="BA17" s="45"/>
      <c r="BB17" s="45"/>
      <c r="BC17" s="45"/>
      <c r="BD17" s="45"/>
    </row>
    <row r="18" spans="1:56" s="31" customFormat="1" x14ac:dyDescent="0.2">
      <c r="A18" s="44">
        <v>16</v>
      </c>
      <c r="B18" s="60" t="s">
        <v>8</v>
      </c>
      <c r="C18" s="60" t="s">
        <v>8</v>
      </c>
      <c r="D18" s="62" t="s">
        <v>8</v>
      </c>
      <c r="E18" s="44" t="s">
        <v>8</v>
      </c>
      <c r="F18" s="60" t="s">
        <v>8</v>
      </c>
      <c r="G18" s="44" t="s">
        <v>8</v>
      </c>
      <c r="H18" s="60" t="s">
        <v>8</v>
      </c>
      <c r="I18" s="63" t="s">
        <v>8</v>
      </c>
      <c r="J18" s="60" t="s">
        <v>8</v>
      </c>
      <c r="K18" s="60" t="s">
        <v>8</v>
      </c>
      <c r="L18" s="60" t="s">
        <v>8</v>
      </c>
      <c r="M18" s="60" t="s">
        <v>8</v>
      </c>
      <c r="N18" s="61" t="s">
        <v>8</v>
      </c>
      <c r="O18" s="60" t="s">
        <v>8</v>
      </c>
      <c r="P18" s="60" t="s">
        <v>8</v>
      </c>
      <c r="Q18" s="60" t="s">
        <v>8</v>
      </c>
      <c r="R18" s="64" t="s">
        <v>8</v>
      </c>
      <c r="S18" s="60" t="s">
        <v>8</v>
      </c>
      <c r="T18" s="60" t="s">
        <v>8</v>
      </c>
      <c r="U18" s="60" t="s">
        <v>8</v>
      </c>
      <c r="V18" s="60" t="s">
        <v>8</v>
      </c>
      <c r="W18" s="60" t="s">
        <v>8</v>
      </c>
      <c r="X18" s="60" t="s">
        <v>8</v>
      </c>
      <c r="Y18" s="44" t="s">
        <v>8</v>
      </c>
      <c r="Z18" s="44" t="s">
        <v>8</v>
      </c>
      <c r="AA18" s="44" t="s">
        <v>8</v>
      </c>
      <c r="AB18" s="44" t="s">
        <v>8</v>
      </c>
      <c r="AC18" s="60" t="s">
        <v>8</v>
      </c>
      <c r="AD18" s="60" t="s">
        <v>8</v>
      </c>
      <c r="AE18" s="61" t="s">
        <v>8</v>
      </c>
      <c r="AF18" s="44" t="s">
        <v>8</v>
      </c>
      <c r="AG18" s="44" t="s">
        <v>8</v>
      </c>
      <c r="AH18" s="44" t="s">
        <v>8</v>
      </c>
      <c r="AI18" s="44" t="s">
        <v>8</v>
      </c>
      <c r="AJ18" s="44" t="s">
        <v>8</v>
      </c>
      <c r="AK18" s="44" t="s">
        <v>8</v>
      </c>
      <c r="AL18" s="44" t="s">
        <v>8</v>
      </c>
      <c r="AM18" s="44" t="s">
        <v>8</v>
      </c>
      <c r="AN18" s="44" t="s">
        <v>8</v>
      </c>
      <c r="AO18" s="44" t="s">
        <v>8</v>
      </c>
      <c r="AP18" s="44" t="s">
        <v>8</v>
      </c>
      <c r="AQ18" s="44" t="s">
        <v>8</v>
      </c>
      <c r="AR18" s="44" t="s">
        <v>8</v>
      </c>
      <c r="AS18" s="44" t="s">
        <v>8</v>
      </c>
      <c r="AT18" s="44" t="s">
        <v>8</v>
      </c>
      <c r="AU18" s="44" t="s">
        <v>8</v>
      </c>
      <c r="AV18" s="45" t="s">
        <v>8</v>
      </c>
      <c r="AW18" s="45" t="s">
        <v>8</v>
      </c>
      <c r="AX18" s="45" t="s">
        <v>44</v>
      </c>
      <c r="AY18" s="45"/>
      <c r="AZ18" s="45"/>
      <c r="BA18" s="45"/>
      <c r="BB18" s="45"/>
      <c r="BC18" s="45"/>
      <c r="BD18" s="45"/>
    </row>
    <row r="19" spans="1:56" s="31" customFormat="1" x14ac:dyDescent="0.2">
      <c r="A19" s="44">
        <v>17</v>
      </c>
      <c r="B19" s="60" t="s">
        <v>8</v>
      </c>
      <c r="C19" s="60" t="s">
        <v>8</v>
      </c>
      <c r="D19" s="62" t="s">
        <v>8</v>
      </c>
      <c r="E19" s="44" t="s">
        <v>8</v>
      </c>
      <c r="F19" s="60" t="s">
        <v>8</v>
      </c>
      <c r="G19" s="44" t="s">
        <v>8</v>
      </c>
      <c r="H19" s="60" t="s">
        <v>8</v>
      </c>
      <c r="I19" s="63" t="s">
        <v>8</v>
      </c>
      <c r="J19" s="60" t="s">
        <v>8</v>
      </c>
      <c r="K19" s="60" t="s">
        <v>8</v>
      </c>
      <c r="L19" s="60" t="s">
        <v>8</v>
      </c>
      <c r="M19" s="60" t="s">
        <v>8</v>
      </c>
      <c r="N19" s="61" t="s">
        <v>8</v>
      </c>
      <c r="O19" s="60" t="s">
        <v>8</v>
      </c>
      <c r="P19" s="60" t="s">
        <v>8</v>
      </c>
      <c r="Q19" s="60" t="s">
        <v>8</v>
      </c>
      <c r="R19" s="64" t="s">
        <v>8</v>
      </c>
      <c r="S19" s="60" t="s">
        <v>8</v>
      </c>
      <c r="T19" s="60" t="s">
        <v>8</v>
      </c>
      <c r="U19" s="60" t="s">
        <v>8</v>
      </c>
      <c r="V19" s="60" t="s">
        <v>8</v>
      </c>
      <c r="W19" s="60" t="s">
        <v>8</v>
      </c>
      <c r="X19" s="60" t="s">
        <v>8</v>
      </c>
      <c r="Y19" s="44" t="s">
        <v>8</v>
      </c>
      <c r="Z19" s="44" t="s">
        <v>8</v>
      </c>
      <c r="AA19" s="44" t="s">
        <v>8</v>
      </c>
      <c r="AB19" s="44" t="s">
        <v>8</v>
      </c>
      <c r="AC19" s="60" t="s">
        <v>8</v>
      </c>
      <c r="AD19" s="60" t="s">
        <v>8</v>
      </c>
      <c r="AE19" s="61" t="s">
        <v>8</v>
      </c>
      <c r="AF19" s="44" t="s">
        <v>8</v>
      </c>
      <c r="AG19" s="44" t="s">
        <v>8</v>
      </c>
      <c r="AH19" s="44" t="s">
        <v>8</v>
      </c>
      <c r="AI19" s="44" t="s">
        <v>8</v>
      </c>
      <c r="AJ19" s="44" t="s">
        <v>8</v>
      </c>
      <c r="AK19" s="44" t="s">
        <v>8</v>
      </c>
      <c r="AL19" s="44" t="s">
        <v>8</v>
      </c>
      <c r="AM19" s="44" t="s">
        <v>8</v>
      </c>
      <c r="AN19" s="44" t="s">
        <v>8</v>
      </c>
      <c r="AO19" s="44" t="s">
        <v>8</v>
      </c>
      <c r="AP19" s="44" t="s">
        <v>8</v>
      </c>
      <c r="AQ19" s="44" t="s">
        <v>8</v>
      </c>
      <c r="AR19" s="44" t="s">
        <v>8</v>
      </c>
      <c r="AS19" s="44" t="s">
        <v>8</v>
      </c>
      <c r="AT19" s="44" t="s">
        <v>8</v>
      </c>
      <c r="AU19" s="44" t="s">
        <v>8</v>
      </c>
      <c r="AV19" s="45" t="s">
        <v>8</v>
      </c>
      <c r="AW19" s="45" t="s">
        <v>8</v>
      </c>
      <c r="AX19" s="45" t="s">
        <v>44</v>
      </c>
      <c r="AY19" s="45"/>
      <c r="AZ19" s="45"/>
      <c r="BA19" s="45"/>
      <c r="BB19" s="45"/>
      <c r="BC19" s="45"/>
      <c r="BD19" s="45"/>
    </row>
    <row r="20" spans="1:56" s="31" customFormat="1" x14ac:dyDescent="0.2">
      <c r="A20" s="44">
        <v>18</v>
      </c>
      <c r="B20" s="60" t="s">
        <v>8</v>
      </c>
      <c r="C20" s="60" t="s">
        <v>8</v>
      </c>
      <c r="D20" s="62" t="s">
        <v>8</v>
      </c>
      <c r="E20" s="44" t="s">
        <v>8</v>
      </c>
      <c r="F20" s="60" t="s">
        <v>8</v>
      </c>
      <c r="G20" s="44" t="s">
        <v>8</v>
      </c>
      <c r="H20" s="60" t="s">
        <v>8</v>
      </c>
      <c r="I20" s="63" t="s">
        <v>8</v>
      </c>
      <c r="J20" s="60" t="s">
        <v>8</v>
      </c>
      <c r="K20" s="60" t="s">
        <v>8</v>
      </c>
      <c r="L20" s="60" t="s">
        <v>8</v>
      </c>
      <c r="M20" s="60" t="s">
        <v>8</v>
      </c>
      <c r="N20" s="61" t="s">
        <v>8</v>
      </c>
      <c r="O20" s="60" t="s">
        <v>8</v>
      </c>
      <c r="P20" s="60" t="s">
        <v>8</v>
      </c>
      <c r="Q20" s="60" t="s">
        <v>8</v>
      </c>
      <c r="R20" s="64" t="s">
        <v>8</v>
      </c>
      <c r="S20" s="60" t="s">
        <v>8</v>
      </c>
      <c r="T20" s="60" t="s">
        <v>8</v>
      </c>
      <c r="U20" s="60" t="s">
        <v>8</v>
      </c>
      <c r="V20" s="60" t="s">
        <v>8</v>
      </c>
      <c r="W20" s="60" t="s">
        <v>8</v>
      </c>
      <c r="X20" s="60" t="s">
        <v>8</v>
      </c>
      <c r="Y20" s="44" t="s">
        <v>8</v>
      </c>
      <c r="Z20" s="44" t="s">
        <v>8</v>
      </c>
      <c r="AA20" s="44" t="s">
        <v>8</v>
      </c>
      <c r="AB20" s="44" t="s">
        <v>8</v>
      </c>
      <c r="AC20" s="60" t="s">
        <v>8</v>
      </c>
      <c r="AD20" s="60" t="s">
        <v>8</v>
      </c>
      <c r="AE20" s="61" t="s">
        <v>8</v>
      </c>
      <c r="AF20" s="44" t="s">
        <v>8</v>
      </c>
      <c r="AG20" s="44" t="s">
        <v>8</v>
      </c>
      <c r="AH20" s="44" t="s">
        <v>8</v>
      </c>
      <c r="AI20" s="44" t="s">
        <v>8</v>
      </c>
      <c r="AJ20" s="44" t="s">
        <v>8</v>
      </c>
      <c r="AK20" s="44" t="s">
        <v>8</v>
      </c>
      <c r="AL20" s="44" t="s">
        <v>8</v>
      </c>
      <c r="AM20" s="44" t="s">
        <v>8</v>
      </c>
      <c r="AN20" s="44" t="s">
        <v>8</v>
      </c>
      <c r="AO20" s="44" t="s">
        <v>8</v>
      </c>
      <c r="AP20" s="44" t="s">
        <v>8</v>
      </c>
      <c r="AQ20" s="44" t="s">
        <v>8</v>
      </c>
      <c r="AR20" s="44" t="s">
        <v>8</v>
      </c>
      <c r="AS20" s="44" t="s">
        <v>8</v>
      </c>
      <c r="AT20" s="44" t="s">
        <v>8</v>
      </c>
      <c r="AU20" s="44" t="s">
        <v>8</v>
      </c>
      <c r="AV20" s="45" t="s">
        <v>8</v>
      </c>
      <c r="AW20" s="45" t="s">
        <v>8</v>
      </c>
      <c r="AX20" s="45" t="s">
        <v>44</v>
      </c>
      <c r="AY20" s="45"/>
      <c r="AZ20" s="45"/>
      <c r="BA20" s="45"/>
      <c r="BB20" s="45"/>
      <c r="BC20" s="45"/>
      <c r="BD20" s="45"/>
    </row>
    <row r="21" spans="1:56" s="31" customFormat="1" x14ac:dyDescent="0.2">
      <c r="A21" s="45">
        <v>19</v>
      </c>
      <c r="B21" s="60" t="s">
        <v>8</v>
      </c>
      <c r="C21" s="60" t="s">
        <v>8</v>
      </c>
      <c r="D21" s="62" t="s">
        <v>8</v>
      </c>
      <c r="E21" s="44" t="s">
        <v>8</v>
      </c>
      <c r="F21" s="60" t="s">
        <v>8</v>
      </c>
      <c r="G21" s="44" t="s">
        <v>8</v>
      </c>
      <c r="H21" s="60" t="s">
        <v>8</v>
      </c>
      <c r="I21" s="63" t="s">
        <v>8</v>
      </c>
      <c r="J21" s="60" t="s">
        <v>8</v>
      </c>
      <c r="K21" s="60" t="s">
        <v>8</v>
      </c>
      <c r="L21" s="60" t="s">
        <v>8</v>
      </c>
      <c r="M21" s="60" t="s">
        <v>8</v>
      </c>
      <c r="N21" s="61" t="s">
        <v>8</v>
      </c>
      <c r="O21" s="60" t="s">
        <v>8</v>
      </c>
      <c r="P21" s="60" t="s">
        <v>8</v>
      </c>
      <c r="Q21" s="60" t="s">
        <v>8</v>
      </c>
      <c r="R21" s="64" t="s">
        <v>8</v>
      </c>
      <c r="S21" s="60" t="s">
        <v>8</v>
      </c>
      <c r="T21" s="60" t="s">
        <v>8</v>
      </c>
      <c r="U21" s="60" t="s">
        <v>8</v>
      </c>
      <c r="V21" s="60" t="s">
        <v>8</v>
      </c>
      <c r="W21" s="60" t="s">
        <v>8</v>
      </c>
      <c r="X21" s="60" t="s">
        <v>8</v>
      </c>
      <c r="Y21" s="44" t="s">
        <v>8</v>
      </c>
      <c r="Z21" s="44" t="s">
        <v>8</v>
      </c>
      <c r="AA21" s="44" t="s">
        <v>8</v>
      </c>
      <c r="AB21" s="44" t="s">
        <v>8</v>
      </c>
      <c r="AC21" s="60" t="s">
        <v>8</v>
      </c>
      <c r="AD21" s="60" t="s">
        <v>8</v>
      </c>
      <c r="AE21" s="61" t="s">
        <v>8</v>
      </c>
      <c r="AF21" s="44" t="s">
        <v>8</v>
      </c>
      <c r="AG21" s="44" t="s">
        <v>8</v>
      </c>
      <c r="AH21" s="44" t="s">
        <v>8</v>
      </c>
      <c r="AI21" s="44" t="s">
        <v>8</v>
      </c>
      <c r="AJ21" s="44" t="s">
        <v>8</v>
      </c>
      <c r="AK21" s="44" t="s">
        <v>8</v>
      </c>
      <c r="AL21" s="44" t="s">
        <v>8</v>
      </c>
      <c r="AM21" s="44" t="s">
        <v>8</v>
      </c>
      <c r="AN21" s="44" t="s">
        <v>8</v>
      </c>
      <c r="AO21" s="44" t="s">
        <v>8</v>
      </c>
      <c r="AP21" s="44" t="s">
        <v>8</v>
      </c>
      <c r="AQ21" s="44" t="s">
        <v>8</v>
      </c>
      <c r="AR21" s="44" t="s">
        <v>8</v>
      </c>
      <c r="AS21" s="44" t="s">
        <v>8</v>
      </c>
      <c r="AT21" s="44" t="s">
        <v>8</v>
      </c>
      <c r="AU21" s="44" t="s">
        <v>8</v>
      </c>
      <c r="AV21" s="45" t="s">
        <v>8</v>
      </c>
      <c r="AW21" s="45" t="s">
        <v>8</v>
      </c>
      <c r="AX21" s="45" t="s">
        <v>44</v>
      </c>
      <c r="AY21" s="45"/>
      <c r="AZ21" s="45"/>
      <c r="BA21" s="45"/>
      <c r="BB21" s="45"/>
      <c r="BC21" s="45"/>
      <c r="BD21" s="45"/>
    </row>
    <row r="22" spans="1:56" s="31" customFormat="1" x14ac:dyDescent="0.2">
      <c r="A22" s="45">
        <v>20</v>
      </c>
      <c r="B22" s="60" t="s">
        <v>8</v>
      </c>
      <c r="C22" s="60" t="s">
        <v>8</v>
      </c>
      <c r="D22" s="62" t="s">
        <v>8</v>
      </c>
      <c r="E22" s="44" t="s">
        <v>8</v>
      </c>
      <c r="F22" s="60" t="s">
        <v>8</v>
      </c>
      <c r="G22" s="44" t="s">
        <v>8</v>
      </c>
      <c r="H22" s="60" t="s">
        <v>8</v>
      </c>
      <c r="I22" s="63" t="s">
        <v>8</v>
      </c>
      <c r="J22" s="60" t="s">
        <v>8</v>
      </c>
      <c r="K22" s="60" t="s">
        <v>8</v>
      </c>
      <c r="L22" s="60" t="s">
        <v>8</v>
      </c>
      <c r="M22" s="60" t="s">
        <v>8</v>
      </c>
      <c r="N22" s="61" t="s">
        <v>8</v>
      </c>
      <c r="O22" s="60" t="s">
        <v>8</v>
      </c>
      <c r="P22" s="60" t="s">
        <v>8</v>
      </c>
      <c r="Q22" s="60" t="s">
        <v>8</v>
      </c>
      <c r="R22" s="64" t="s">
        <v>8</v>
      </c>
      <c r="S22" s="60" t="s">
        <v>8</v>
      </c>
      <c r="T22" s="60" t="s">
        <v>8</v>
      </c>
      <c r="U22" s="60" t="s">
        <v>8</v>
      </c>
      <c r="V22" s="60" t="s">
        <v>8</v>
      </c>
      <c r="W22" s="60" t="s">
        <v>8</v>
      </c>
      <c r="X22" s="60" t="s">
        <v>8</v>
      </c>
      <c r="Y22" s="44" t="s">
        <v>8</v>
      </c>
      <c r="Z22" s="44" t="s">
        <v>8</v>
      </c>
      <c r="AA22" s="44" t="s">
        <v>8</v>
      </c>
      <c r="AB22" s="44" t="s">
        <v>8</v>
      </c>
      <c r="AC22" s="60" t="s">
        <v>8</v>
      </c>
      <c r="AD22" s="60" t="s">
        <v>8</v>
      </c>
      <c r="AE22" s="61" t="s">
        <v>8</v>
      </c>
      <c r="AF22" s="44" t="s">
        <v>8</v>
      </c>
      <c r="AG22" s="44" t="s">
        <v>8</v>
      </c>
      <c r="AH22" s="44" t="s">
        <v>8</v>
      </c>
      <c r="AI22" s="44" t="s">
        <v>8</v>
      </c>
      <c r="AJ22" s="44" t="s">
        <v>8</v>
      </c>
      <c r="AK22" s="44" t="s">
        <v>8</v>
      </c>
      <c r="AL22" s="44" t="s">
        <v>8</v>
      </c>
      <c r="AM22" s="44" t="s">
        <v>8</v>
      </c>
      <c r="AN22" s="44" t="s">
        <v>8</v>
      </c>
      <c r="AO22" s="44" t="s">
        <v>8</v>
      </c>
      <c r="AP22" s="44" t="s">
        <v>8</v>
      </c>
      <c r="AQ22" s="44" t="s">
        <v>8</v>
      </c>
      <c r="AR22" s="44" t="s">
        <v>8</v>
      </c>
      <c r="AS22" s="44" t="s">
        <v>8</v>
      </c>
      <c r="AT22" s="44" t="s">
        <v>8</v>
      </c>
      <c r="AU22" s="44" t="s">
        <v>8</v>
      </c>
      <c r="AV22" s="45" t="s">
        <v>8</v>
      </c>
      <c r="AW22" s="45" t="s">
        <v>8</v>
      </c>
      <c r="AX22" s="45" t="s">
        <v>44</v>
      </c>
      <c r="AY22" s="45"/>
      <c r="AZ22" s="45"/>
      <c r="BA22" s="45"/>
      <c r="BB22" s="45"/>
      <c r="BC22" s="45"/>
      <c r="BD22" s="45"/>
    </row>
    <row r="23" spans="1:56" s="31" customFormat="1" ht="51" x14ac:dyDescent="0.2">
      <c r="A23" s="46"/>
      <c r="B23" s="47"/>
      <c r="C23" s="33"/>
      <c r="D23" s="48"/>
      <c r="E23" s="46"/>
      <c r="F23" s="46"/>
      <c r="G23" s="46"/>
      <c r="H23" s="46"/>
      <c r="I23" s="49"/>
      <c r="J23" s="46"/>
      <c r="K23" s="55" t="s">
        <v>256</v>
      </c>
      <c r="L23" s="47"/>
      <c r="M23" s="47"/>
      <c r="N23" s="50"/>
      <c r="O23" s="47"/>
      <c r="P23" s="47"/>
      <c r="Q23" s="47"/>
      <c r="R23" s="51"/>
      <c r="S23" s="47"/>
      <c r="T23" s="146" t="s">
        <v>264</v>
      </c>
      <c r="U23" s="47"/>
      <c r="V23" s="236" t="s">
        <v>285</v>
      </c>
      <c r="W23" s="237"/>
      <c r="X23" s="237"/>
      <c r="Y23" s="238"/>
      <c r="Z23" s="242" t="s">
        <v>286</v>
      </c>
      <c r="AA23" s="146" t="s">
        <v>264</v>
      </c>
      <c r="AB23" s="46"/>
      <c r="AC23" s="52"/>
      <c r="AD23" s="52"/>
      <c r="AE23" s="145" t="s">
        <v>287</v>
      </c>
      <c r="AF23" s="53"/>
      <c r="AG23" s="53"/>
      <c r="AH23" s="53"/>
      <c r="AI23" s="53"/>
      <c r="AJ23" s="53"/>
      <c r="AK23" s="53"/>
      <c r="AL23" s="53"/>
      <c r="AM23" s="233" t="s">
        <v>275</v>
      </c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</row>
    <row r="24" spans="1:56" s="31" customFormat="1" ht="25.5" x14ac:dyDescent="0.2">
      <c r="A24" s="33"/>
      <c r="B24" s="32"/>
      <c r="C24" s="32"/>
      <c r="D24" s="7" t="s">
        <v>280</v>
      </c>
      <c r="E24" s="34"/>
      <c r="F24" s="32"/>
      <c r="G24" s="32"/>
      <c r="H24" s="32"/>
      <c r="I24" s="35"/>
      <c r="J24" s="36"/>
      <c r="K24" s="36"/>
      <c r="L24" s="32"/>
      <c r="M24" s="32"/>
      <c r="N24" s="37"/>
      <c r="O24" s="32"/>
      <c r="P24" s="32"/>
      <c r="Q24" s="32"/>
      <c r="R24" s="38"/>
      <c r="S24" s="38"/>
      <c r="T24" s="38"/>
      <c r="U24" s="33"/>
      <c r="V24" s="39"/>
      <c r="W24" s="33"/>
      <c r="X24" s="33"/>
      <c r="Y24" s="33"/>
      <c r="Z24" s="242"/>
      <c r="AA24" s="32"/>
      <c r="AB24" s="40"/>
      <c r="AC24" s="36"/>
      <c r="AD24" s="36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56" ht="12.75" customHeight="1" x14ac:dyDescent="0.2">
      <c r="B25" s="235" t="s">
        <v>284</v>
      </c>
      <c r="C25" s="235"/>
      <c r="D25" s="41">
        <v>44233</v>
      </c>
      <c r="P25" s="234" t="s">
        <v>296</v>
      </c>
      <c r="Q25" s="234"/>
      <c r="R25" s="234"/>
      <c r="S25" s="234"/>
      <c r="T25" s="234"/>
      <c r="U25" s="234"/>
      <c r="Z25" s="147"/>
    </row>
    <row r="26" spans="1:56" ht="12.75" customHeight="1" x14ac:dyDescent="0.2">
      <c r="P26" s="234" t="s">
        <v>297</v>
      </c>
      <c r="Q26" s="234"/>
      <c r="R26" s="234"/>
      <c r="S26" s="234"/>
      <c r="T26" s="234"/>
      <c r="U26" s="234"/>
    </row>
    <row r="27" spans="1:56" x14ac:dyDescent="0.2">
      <c r="P27" s="234" t="s">
        <v>298</v>
      </c>
      <c r="Q27" s="234"/>
      <c r="R27" s="234"/>
      <c r="S27" s="234"/>
      <c r="T27" s="234"/>
      <c r="U27" s="234"/>
    </row>
  </sheetData>
  <mergeCells count="9">
    <mergeCell ref="AT1:BD1"/>
    <mergeCell ref="AM23:BD23"/>
    <mergeCell ref="P27:U27"/>
    <mergeCell ref="B25:C25"/>
    <mergeCell ref="V23:Y23"/>
    <mergeCell ref="AF1:AL1"/>
    <mergeCell ref="Z23:Z24"/>
    <mergeCell ref="P25:U25"/>
    <mergeCell ref="P26:U26"/>
  </mergeCells>
  <phoneticPr fontId="1" type="noConversion"/>
  <pageMargins left="0.59055118110236227" right="0.39370078740157483" top="0.39370078740157483" bottom="0.3937007874015748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0"/>
  <sheetViews>
    <sheetView view="pageBreakPreview" topLeftCell="A4" zoomScale="95" zoomScaleSheetLayoutView="95" workbookViewId="0">
      <selection activeCell="E19" sqref="E19:Z20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REPORTES'!Z3</f>
        <v>E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159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REPORTES'!B3</f>
        <v>MUFH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REPORTES'!F3</f>
        <v>HI955</v>
      </c>
      <c r="O14" s="279"/>
      <c r="P14" s="277" t="s">
        <v>153</v>
      </c>
      <c r="Q14" s="277"/>
      <c r="R14" s="274"/>
      <c r="S14" s="274"/>
      <c r="T14" s="275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>
        <f>'TODOS LOS REPORTES'!E3</f>
        <v>0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REPORTES'!H3</f>
        <v>C56X</v>
      </c>
      <c r="Q15" s="243"/>
      <c r="R15" s="243"/>
      <c r="S15" s="243"/>
      <c r="T15" s="244"/>
      <c r="U15" s="42" t="s">
        <v>77</v>
      </c>
      <c r="V15" s="250" t="s">
        <v>157</v>
      </c>
      <c r="W15" s="251"/>
      <c r="X15" s="251"/>
      <c r="Y15" s="251"/>
      <c r="Z15" s="12">
        <v>340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>
        <f>'TODOS LOS REPORTES'!G3</f>
        <v>0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REPORTES'!O3="NÃO","X","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>
        <f>'TODOS LOS REPORTES'!D3</f>
        <v>44205</v>
      </c>
      <c r="B18" s="261"/>
      <c r="C18" s="261"/>
      <c r="D18" s="261"/>
      <c r="E18" s="261"/>
      <c r="F18" s="261"/>
      <c r="G18" s="262"/>
      <c r="H18" s="263">
        <f>'TODOS LOS REPORTES'!I3</f>
        <v>0.78333333333333333</v>
      </c>
      <c r="I18" s="264"/>
      <c r="J18" s="264"/>
      <c r="K18" s="265"/>
      <c r="L18" s="291" t="str">
        <f>'TODOS LOS REPORTES'!J3</f>
        <v>DEPSI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REPORTES'!L3="IMC","X"," ")</f>
        <v>X</v>
      </c>
      <c r="W18" s="248" t="s">
        <v>9</v>
      </c>
      <c r="X18" s="249"/>
      <c r="Y18" s="43" t="str">
        <f>IF('TODOS LOS REPORTES'!L3="VMC","X","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REPORTES'!M3," - ",'TODOS LOS REPORTES'!N3)</f>
        <v>UA890 - MDJB/MUHA UA890 UCU J3 APRIK KAVUL4B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5" customHeight="1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>
        <f>'TODOS LOS REPORTES'!P3</f>
        <v>430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REPORTES'!S3</f>
        <v>N/A</v>
      </c>
      <c r="R22" s="302"/>
      <c r="S22" s="303">
        <f>'TODOS LOS REPORTES'!R3</f>
        <v>9000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371">
        <f>'TODOS LOS REPORTES'!AG3</f>
        <v>0</v>
      </c>
      <c r="L23" s="371"/>
      <c r="M23" s="371"/>
      <c r="N23" s="300" t="s">
        <v>168</v>
      </c>
      <c r="O23" s="300"/>
      <c r="P23" s="305">
        <f>'TODOS LOS REPORTES'!AH3</f>
        <v>0</v>
      </c>
      <c r="Q23" s="305"/>
      <c r="R23" s="300" t="s">
        <v>170</v>
      </c>
      <c r="S23" s="300"/>
      <c r="T23" s="300"/>
      <c r="U23" s="305">
        <v>1</v>
      </c>
      <c r="V23" s="305"/>
      <c r="W23" s="305"/>
      <c r="X23" s="15" t="s">
        <v>171</v>
      </c>
      <c r="Y23" s="305">
        <f>'TODOS LOS REPORTES'!AL3</f>
        <v>0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>
        <f>'TODOS LOS REPORTES'!AI3</f>
        <v>0</v>
      </c>
      <c r="L24" s="299"/>
      <c r="M24" s="299"/>
      <c r="N24" s="54" t="s">
        <v>169</v>
      </c>
      <c r="O24" s="299">
        <f>'TODOS LOS REPORTES'!AJ3</f>
        <v>0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>
        <f>'TODOS LOS REPORTES'!AF3</f>
        <v>0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REPORTES'!AB3</f>
        <v>Error de coordinación entre unidades ATC  de nivel de vuelo que no se ajustó a los parámetros acordados.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>
        <f>'TODOS LOS REPORTES'!Q3</f>
        <v>340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11" t="s">
        <v>190</v>
      </c>
      <c r="U30" s="312"/>
      <c r="V30" s="312"/>
      <c r="W30" s="312"/>
      <c r="X30" s="312"/>
      <c r="Y30" s="312"/>
      <c r="Z30" s="313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REPORTES'!U3="MODO C","X"," ")</f>
        <v>X</v>
      </c>
      <c r="C32" s="307" t="s">
        <v>22</v>
      </c>
      <c r="D32" s="314"/>
      <c r="E32" s="12" t="str">
        <f>IF('TODOS LOS REPORTES'!U3="PILOTO","X"," ")</f>
        <v xml:space="preserve"> </v>
      </c>
      <c r="F32" s="307" t="s">
        <v>23</v>
      </c>
      <c r="G32" s="308"/>
      <c r="H32" s="314"/>
      <c r="I32" s="11" t="str">
        <f>IF('TODOS LOS REPORTES'!U3="ADS","X"," ")</f>
        <v xml:space="preserve"> </v>
      </c>
      <c r="J32" s="307" t="s">
        <v>11</v>
      </c>
      <c r="K32" s="308"/>
      <c r="L32" s="308"/>
      <c r="M32" s="19"/>
      <c r="N32" s="20"/>
      <c r="O32" s="20"/>
      <c r="P32" s="20"/>
      <c r="Q32" s="20"/>
      <c r="R32" s="21"/>
      <c r="S32" s="13"/>
      <c r="T32" s="18"/>
      <c r="U32" s="11" t="str">
        <f>IF(MID('TODOS LOS REPORTES'!Q3,3,1)="0","X"," ")</f>
        <v>X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24"/>
      <c r="D33" s="24"/>
      <c r="E33" s="23"/>
      <c r="F33" s="24"/>
      <c r="G33" s="24"/>
      <c r="H33" s="24"/>
      <c r="I33" s="23"/>
      <c r="J33" s="24"/>
      <c r="K33" s="24"/>
      <c r="L33" s="24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24"/>
      <c r="W33" s="24"/>
      <c r="X33" s="24"/>
      <c r="Y33" s="18"/>
      <c r="Z33" s="24"/>
      <c r="AA33" s="22"/>
    </row>
    <row r="34" spans="1:27" s="10" customFormat="1" ht="12" x14ac:dyDescent="0.2">
      <c r="A34" s="18"/>
      <c r="B34" s="18"/>
      <c r="C34" s="11" t="str">
        <f>IF(AND('TODOS LOS REPORTES'!U3&lt;&gt;"MODO C",'TODOS LOS REPORTES'!U3&lt;&gt;"PILOTO",'TODOS LOS REPORTES'!U3&lt;&gt;"ADS"),"X"," ")</f>
        <v xml:space="preserve"> </v>
      </c>
      <c r="D34" s="25" t="s">
        <v>176</v>
      </c>
      <c r="E34" s="316" t="str">
        <f>IF(C34="X",'TODOS LOS REPORTES'!U3," ")</f>
        <v xml:space="preserve"> </v>
      </c>
      <c r="F34" s="316"/>
      <c r="G34" s="316"/>
      <c r="H34" s="316"/>
      <c r="I34" s="316"/>
      <c r="J34" s="316"/>
      <c r="K34" s="316"/>
      <c r="L34" s="316"/>
      <c r="M34" s="19"/>
      <c r="N34" s="20"/>
      <c r="O34" s="20"/>
      <c r="P34" s="20"/>
      <c r="Q34" s="20"/>
      <c r="R34" s="23"/>
      <c r="S34" s="18"/>
      <c r="T34" s="17"/>
      <c r="U34" s="11" t="str">
        <f>IF(MID('TODOS LOS REPORTES'!Q3,3,1)&lt;&gt;"0","X"," ")</f>
        <v xml:space="preserve"> 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" x14ac:dyDescent="0.2"/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REPORTES'!AC3</f>
        <v>Se recibe el estimado del vuelo HI955 a nivel 430 , sin embargo la aeronave sobrevuela la posición DEPSI a nivel 340.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REPORTES'!AD3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56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56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A39:Z39"/>
    <mergeCell ref="A40:Z40"/>
    <mergeCell ref="V34:X34"/>
    <mergeCell ref="A37:Z37"/>
    <mergeCell ref="Y23:Z23"/>
    <mergeCell ref="A38:Z38"/>
    <mergeCell ref="M33:Q33"/>
    <mergeCell ref="E34:L34"/>
    <mergeCell ref="U24:Y24"/>
    <mergeCell ref="A28:Z28"/>
    <mergeCell ref="K23:M23"/>
    <mergeCell ref="F23:J23"/>
    <mergeCell ref="A23:E23"/>
    <mergeCell ref="A27:Z27"/>
    <mergeCell ref="U23:W23"/>
    <mergeCell ref="B46:X46"/>
    <mergeCell ref="B45:X45"/>
    <mergeCell ref="B41:Y41"/>
    <mergeCell ref="B42:Y42"/>
    <mergeCell ref="B43:Y43"/>
    <mergeCell ref="B44:Y44"/>
    <mergeCell ref="A1:M5"/>
    <mergeCell ref="N1:P5"/>
    <mergeCell ref="Q1:Z5"/>
    <mergeCell ref="A6:Z6"/>
    <mergeCell ref="A25:G25"/>
    <mergeCell ref="H25:Z26"/>
    <mergeCell ref="A26:G26"/>
    <mergeCell ref="A19:D19"/>
    <mergeCell ref="E19:Z20"/>
    <mergeCell ref="A21:J21"/>
    <mergeCell ref="K21:R21"/>
    <mergeCell ref="S21:Z21"/>
    <mergeCell ref="A20:D20"/>
    <mergeCell ref="N23:O23"/>
    <mergeCell ref="A15:G16"/>
    <mergeCell ref="H15:O15"/>
    <mergeCell ref="N7:P7"/>
    <mergeCell ref="V32:X32"/>
    <mergeCell ref="A31:L31"/>
    <mergeCell ref="M31:Q31"/>
    <mergeCell ref="C32:D32"/>
    <mergeCell ref="F32:H32"/>
    <mergeCell ref="J32:L32"/>
    <mergeCell ref="T30:Z30"/>
    <mergeCell ref="A30:L30"/>
    <mergeCell ref="A29:L29"/>
    <mergeCell ref="M29:S29"/>
    <mergeCell ref="T29:Z29"/>
    <mergeCell ref="A9:Z9"/>
    <mergeCell ref="N8:P8"/>
    <mergeCell ref="L17:U17"/>
    <mergeCell ref="L18:U18"/>
    <mergeCell ref="A22:J22"/>
    <mergeCell ref="K22:P22"/>
    <mergeCell ref="A24:G24"/>
    <mergeCell ref="H24:J24"/>
    <mergeCell ref="K24:M24"/>
    <mergeCell ref="O24:T24"/>
    <mergeCell ref="R23:T23"/>
    <mergeCell ref="Q22:R22"/>
    <mergeCell ref="S22:Z22"/>
    <mergeCell ref="P23:Q23"/>
    <mergeCell ref="A10:Z10"/>
    <mergeCell ref="A11:Z11"/>
    <mergeCell ref="A12:D12"/>
    <mergeCell ref="E12:J12"/>
    <mergeCell ref="K12:P12"/>
    <mergeCell ref="Q12:Z12"/>
    <mergeCell ref="A13:Z13"/>
    <mergeCell ref="A14:G14"/>
    <mergeCell ref="H14:M14"/>
    <mergeCell ref="N14:O14"/>
    <mergeCell ref="P14:T14"/>
    <mergeCell ref="U14:Z14"/>
    <mergeCell ref="P15:T15"/>
    <mergeCell ref="A17:G17"/>
    <mergeCell ref="W18:X18"/>
    <mergeCell ref="V15:Y15"/>
    <mergeCell ref="H16:M16"/>
    <mergeCell ref="N16:O16"/>
    <mergeCell ref="P16:T16"/>
    <mergeCell ref="V16:Y16"/>
    <mergeCell ref="A18:G18"/>
    <mergeCell ref="H18:K18"/>
    <mergeCell ref="H17:K17"/>
    <mergeCell ref="V17:Z17"/>
  </mergeCells>
  <phoneticPr fontId="1" type="noConversion"/>
  <pageMargins left="0.11811023622047245" right="0.11811023622047245" top="0.39370078740157483" bottom="0.78740157480314965" header="0.31496062992125984" footer="0.31496062992125984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"/>
  <sheetViews>
    <sheetView view="pageBreakPreview" topLeftCell="A31" zoomScale="124" zoomScaleSheetLayoutView="124" workbookViewId="0">
      <selection activeCell="A22" sqref="A22:J22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ht="15" customHeight="1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>
        <f>'TODOS LOS REPORTES'!Z4</f>
        <v>0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/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>
        <f>'TODOS LOS REPORTES'!B4</f>
        <v>0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>
        <f>'TODOS LOS REPORTES'!F4</f>
        <v>0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customHeight="1" x14ac:dyDescent="0.2">
      <c r="A15" s="347"/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/>
      <c r="Q15" s="243"/>
      <c r="R15" s="243"/>
      <c r="S15" s="243"/>
      <c r="T15" s="244"/>
      <c r="U15" s="42" t="str">
        <f>IF('TODOS LOS REPORTES'!O4="Sí","X","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REPORTES'!O4="Sí",'TODOS LOS REPORTES'!Q3,"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/>
      <c r="O16" s="255"/>
      <c r="P16" s="256" t="s">
        <v>8</v>
      </c>
      <c r="Q16" s="256"/>
      <c r="R16" s="257"/>
      <c r="S16" s="257"/>
      <c r="T16" s="258"/>
      <c r="U16" s="43" t="str">
        <f>IF('TODOS LOS REPORTES'!O4="No","X","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/>
      <c r="B18" s="261"/>
      <c r="C18" s="261"/>
      <c r="D18" s="261"/>
      <c r="E18" s="261"/>
      <c r="F18" s="261"/>
      <c r="G18" s="262"/>
      <c r="H18" s="263"/>
      <c r="I18" s="264"/>
      <c r="J18" s="264"/>
      <c r="K18" s="265"/>
      <c r="L18" s="291"/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REPORTES'!L4="IMC","X"," ")</f>
        <v xml:space="preserve"> </v>
      </c>
      <c r="W18" s="248" t="s">
        <v>9</v>
      </c>
      <c r="X18" s="249"/>
      <c r="Y18" s="43" t="str">
        <f>IF('TODOS LOS REPORTES'!L4="VMC","X","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REPORTES'!M4," - ",'TODOS LOS REPORTES'!N4)</f>
        <v xml:space="preserve"> -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/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/>
      <c r="R22" s="302"/>
      <c r="S22" s="303"/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305" t="str">
        <f>'TODOS LOS REPORTES'!AG4</f>
        <v xml:space="preserve"> </v>
      </c>
      <c r="L23" s="305"/>
      <c r="M23" s="305"/>
      <c r="N23" s="300" t="s">
        <v>168</v>
      </c>
      <c r="O23" s="300"/>
      <c r="P23" s="305" t="str">
        <f>'TODOS LOS REPORTES'!AH4</f>
        <v xml:space="preserve"> </v>
      </c>
      <c r="Q23" s="305"/>
      <c r="R23" s="300" t="s">
        <v>170</v>
      </c>
      <c r="S23" s="300"/>
      <c r="T23" s="300"/>
      <c r="U23" s="305" t="str">
        <f>'TODOS LOS REPORTES'!AK4</f>
        <v xml:space="preserve"> </v>
      </c>
      <c r="V23" s="305"/>
      <c r="W23" s="305"/>
      <c r="X23" s="15" t="s">
        <v>171</v>
      </c>
      <c r="Y23" s="305" t="str">
        <f>'TODOS LOS REPORTES'!AL4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REPORTES'!AI4</f>
        <v xml:space="preserve"> </v>
      </c>
      <c r="L24" s="299"/>
      <c r="M24" s="299"/>
      <c r="N24" s="54" t="s">
        <v>169</v>
      </c>
      <c r="O24" s="299" t="str">
        <f>'TODOS LOS REPORTES'!AJ4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REPORTES'!AF4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REPORTES'!AB4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>
        <f>'TODOS LOS REPORTES'!Q4</f>
        <v>0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 xml:space="preserve"> 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REPORTES'!U4="MODO C","X"," ")</f>
        <v xml:space="preserve"> </v>
      </c>
      <c r="C32" s="307" t="s">
        <v>22</v>
      </c>
      <c r="D32" s="314"/>
      <c r="E32" s="12" t="str">
        <f>IF('TODOS LOS REPORTES'!U4="PILOTO","X"," ")</f>
        <v xml:space="preserve"> </v>
      </c>
      <c r="F32" s="307" t="s">
        <v>23</v>
      </c>
      <c r="G32" s="308"/>
      <c r="H32" s="314"/>
      <c r="I32" s="11" t="str">
        <f>IF('TODOS LOS REPORTES'!U4="ADS","X","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REPORTES'!Q4,3,1)="0","X","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/>
      <c r="D34" s="25" t="s">
        <v>176</v>
      </c>
      <c r="E34" s="316" t="str">
        <f>IF(C34="X",'TODOS LOS REPORTES'!U4,"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/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>
        <f>'TODOS LOS REPORTES'!AC4</f>
        <v>0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REPORTES'!AD4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8">
    <mergeCell ref="A9:Z9"/>
    <mergeCell ref="B41:Y41"/>
    <mergeCell ref="A26:G26"/>
    <mergeCell ref="A27:Z27"/>
    <mergeCell ref="A28:Z28"/>
    <mergeCell ref="A24:G24"/>
    <mergeCell ref="H24:J24"/>
    <mergeCell ref="K24:M24"/>
    <mergeCell ref="O24:T24"/>
    <mergeCell ref="U24:Y24"/>
    <mergeCell ref="A15:G16"/>
    <mergeCell ref="A29:L29"/>
    <mergeCell ref="M29:S29"/>
    <mergeCell ref="T29:Z29"/>
    <mergeCell ref="S21:Z21"/>
    <mergeCell ref="N23:O23"/>
    <mergeCell ref="A37:Z37"/>
    <mergeCell ref="A38:Z38"/>
    <mergeCell ref="B45:X45"/>
    <mergeCell ref="B42:Y42"/>
    <mergeCell ref="B43:Y43"/>
    <mergeCell ref="B44:Y44"/>
    <mergeCell ref="A39:Z39"/>
    <mergeCell ref="A40:Z40"/>
    <mergeCell ref="Q22:R22"/>
    <mergeCell ref="S22:Z22"/>
    <mergeCell ref="Y23:Z23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25:G25"/>
    <mergeCell ref="H25:Z26"/>
    <mergeCell ref="A23:E23"/>
    <mergeCell ref="F23:J23"/>
    <mergeCell ref="K23:M23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L18:U18"/>
    <mergeCell ref="L17:U17"/>
    <mergeCell ref="A22:J22"/>
    <mergeCell ref="K22:P22"/>
    <mergeCell ref="H15:O15"/>
    <mergeCell ref="P15:T15"/>
    <mergeCell ref="V15:Y15"/>
    <mergeCell ref="H16:M16"/>
    <mergeCell ref="H17:K17"/>
    <mergeCell ref="N16:O16"/>
    <mergeCell ref="P16:T16"/>
    <mergeCell ref="V16:Y16"/>
    <mergeCell ref="V17:Z17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colBreaks count="1" manualBreakCount="1">
    <brk id="2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50"/>
  <sheetViews>
    <sheetView view="pageBreakPreview" topLeftCell="A13" zoomScaleSheetLayoutView="100" workbookViewId="0">
      <selection activeCell="C34" sqref="C34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71093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ht="15" customHeight="1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REPORTES'!Z5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9.25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REPORTES'!B5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REPORTES'!F5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REPORTES'!E5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REPORTES'!H5</f>
        <v xml:space="preserve"> </v>
      </c>
      <c r="Q15" s="243"/>
      <c r="R15" s="243"/>
      <c r="S15" s="243"/>
      <c r="T15" s="244"/>
      <c r="U15" s="42" t="str">
        <f>IF('TODOS LOS REPORTES'!O5="Sí","X","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REPORTES'!O5="Sí",'TODOS LOS REPORTES'!Q5,"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REPORTES'!G5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REPORTES'!O5="No","X","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REPORTES'!D5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REPORTES'!I5</f>
        <v xml:space="preserve"> </v>
      </c>
      <c r="I18" s="264"/>
      <c r="J18" s="264"/>
      <c r="K18" s="265"/>
      <c r="L18" s="291" t="str">
        <f>'TODOS LOS REPORTES'!J5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REPORTES'!L5="IMC","X"," ")</f>
        <v xml:space="preserve"> </v>
      </c>
      <c r="W18" s="248" t="s">
        <v>9</v>
      </c>
      <c r="X18" s="249"/>
      <c r="Y18" s="43" t="str">
        <f>IF('TODOS LOS REPORTES'!L5="VMC","X","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REPORTES'!M5," - ",'TODOS LOS REPORTES'!N5)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REPORTES'!P5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REPORTES'!S5</f>
        <v xml:space="preserve"> </v>
      </c>
      <c r="R22" s="302"/>
      <c r="S22" s="303" t="str">
        <f>'TODOS LOS REPORTES'!R5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REPORTES'!AG5</f>
        <v xml:space="preserve"> </v>
      </c>
      <c r="L23" s="148"/>
      <c r="M23" s="148"/>
      <c r="N23" s="300" t="s">
        <v>168</v>
      </c>
      <c r="O23" s="300"/>
      <c r="P23" s="305" t="str">
        <f>'TODOS LOS REPORTES'!AH5</f>
        <v xml:space="preserve"> </v>
      </c>
      <c r="Q23" s="305"/>
      <c r="R23" s="300" t="s">
        <v>170</v>
      </c>
      <c r="S23" s="300"/>
      <c r="T23" s="300"/>
      <c r="U23" s="305" t="str">
        <f>'TODOS LOS REPORTES'!AK5</f>
        <v xml:space="preserve"> </v>
      </c>
      <c r="V23" s="305"/>
      <c r="W23" s="305"/>
      <c r="X23" s="15" t="s">
        <v>171</v>
      </c>
      <c r="Y23" s="305" t="str">
        <f>'TODOS LOS REPORTES'!AL5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REPORTES'!AI5</f>
        <v xml:space="preserve"> </v>
      </c>
      <c r="L24" s="299"/>
      <c r="M24" s="299"/>
      <c r="N24" s="54" t="s">
        <v>169</v>
      </c>
      <c r="O24" s="299" t="str">
        <f>'TODOS LOS REPORTES'!AJ5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REPORTES'!AF5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REPORTES'!AB5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REPORTES'!Q5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/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REPORTES'!U5="MODO C","X"," ")</f>
        <v xml:space="preserve"> </v>
      </c>
      <c r="C32" s="307" t="s">
        <v>22</v>
      </c>
      <c r="D32" s="314"/>
      <c r="E32" s="12" t="str">
        <f>IF('TODOS LOS REPORTES'!U5="PILOTO","X"," ")</f>
        <v xml:space="preserve"> </v>
      </c>
      <c r="F32" s="307" t="s">
        <v>23</v>
      </c>
      <c r="G32" s="308"/>
      <c r="H32" s="314"/>
      <c r="I32" s="11" t="str">
        <f>IF('TODOS LOS REPORTES'!U5="ADS","X","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REPORTES'!Q5,3,1)="0","X","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/>
      <c r="D34" s="25" t="s">
        <v>176</v>
      </c>
      <c r="E34" s="316" t="str">
        <f>IF(C34="X",'TODOS LOS REPORTES'!U5,"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/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REPORTES'!AC5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REPORTES'!AD5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A9:Z9"/>
    <mergeCell ref="B41:Y41"/>
    <mergeCell ref="A26:G26"/>
    <mergeCell ref="A27:Z27"/>
    <mergeCell ref="A28:Z28"/>
    <mergeCell ref="A24:G24"/>
    <mergeCell ref="H24:J24"/>
    <mergeCell ref="K24:M24"/>
    <mergeCell ref="O24:T24"/>
    <mergeCell ref="U24:Y24"/>
    <mergeCell ref="A15:G16"/>
    <mergeCell ref="A29:L29"/>
    <mergeCell ref="M29:S29"/>
    <mergeCell ref="T29:Z29"/>
    <mergeCell ref="S21:Z21"/>
    <mergeCell ref="N23:O23"/>
    <mergeCell ref="B42:Y42"/>
    <mergeCell ref="B43:Y43"/>
    <mergeCell ref="B44:Y44"/>
    <mergeCell ref="A39:Z39"/>
    <mergeCell ref="A40:Z40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37:Z37"/>
    <mergeCell ref="A38:Z38"/>
    <mergeCell ref="B45:X45"/>
    <mergeCell ref="A22:J22"/>
    <mergeCell ref="K22:P22"/>
    <mergeCell ref="Q22:R22"/>
    <mergeCell ref="S22:Z22"/>
    <mergeCell ref="Y23:Z23"/>
    <mergeCell ref="A25:G25"/>
    <mergeCell ref="H25:Z26"/>
    <mergeCell ref="A23:E23"/>
    <mergeCell ref="F23:J23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L17:U17"/>
    <mergeCell ref="V17:Z17"/>
    <mergeCell ref="L18:U18"/>
    <mergeCell ref="H15:O15"/>
    <mergeCell ref="P15:T15"/>
    <mergeCell ref="V15:Y15"/>
    <mergeCell ref="H16:M16"/>
    <mergeCell ref="H17:K17"/>
    <mergeCell ref="N16:O16"/>
    <mergeCell ref="P16:T16"/>
    <mergeCell ref="V16:Y16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colBreaks count="1" manualBreakCount="1">
    <brk id="2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0"/>
  <sheetViews>
    <sheetView view="pageBreakPreview" topLeftCell="A16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REPORTES'!Z6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9.25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REPORTES'!B6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REPORTES'!F6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REPORTES'!E6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REPORTES'!H6</f>
        <v xml:space="preserve"> </v>
      </c>
      <c r="Q15" s="243"/>
      <c r="R15" s="243"/>
      <c r="S15" s="243"/>
      <c r="T15" s="244"/>
      <c r="U15" s="42" t="str">
        <f>IF('TODOS LOS REPORTES'!O6="Sí","X","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REPORTES'!O6="Sí",'TODOS LOS REPORTES'!Q6,"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REPORTES'!G6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REPORTES'!O6="No","X","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REPORTES'!D6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REPORTES'!I6</f>
        <v xml:space="preserve"> </v>
      </c>
      <c r="I18" s="264"/>
      <c r="J18" s="264"/>
      <c r="K18" s="265"/>
      <c r="L18" s="291" t="str">
        <f>'TODOS LOS REPORTES'!J6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REPORTES'!L6="IMC","X"," ")</f>
        <v xml:space="preserve"> </v>
      </c>
      <c r="W18" s="248" t="s">
        <v>9</v>
      </c>
      <c r="X18" s="249"/>
      <c r="Y18" s="43" t="str">
        <f>IF('TODOS LOS REPORTES'!L6="VMC","X","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REPORTES'!M6," - ",'TODOS LOS REPORTES'!N6)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REPORTES'!P6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REPORTES'!S6</f>
        <v xml:space="preserve"> </v>
      </c>
      <c r="R22" s="302"/>
      <c r="S22" s="303" t="str">
        <f>'TODOS LOS REPORTES'!R6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REPORTES'!AG6</f>
        <v xml:space="preserve"> </v>
      </c>
      <c r="L23" s="148"/>
      <c r="M23" s="148"/>
      <c r="N23" s="300" t="s">
        <v>168</v>
      </c>
      <c r="O23" s="300"/>
      <c r="P23" s="305" t="str">
        <f>'TODOS LOS REPORTES'!AH6</f>
        <v xml:space="preserve"> </v>
      </c>
      <c r="Q23" s="305"/>
      <c r="R23" s="300" t="s">
        <v>170</v>
      </c>
      <c r="S23" s="300"/>
      <c r="T23" s="300"/>
      <c r="U23" s="305" t="str">
        <f>'TODOS LOS REPORTES'!AK6</f>
        <v xml:space="preserve"> </v>
      </c>
      <c r="V23" s="305"/>
      <c r="W23" s="305"/>
      <c r="X23" s="15" t="s">
        <v>171</v>
      </c>
      <c r="Y23" s="305" t="str">
        <f>'TODOS LOS REPORTES'!AL6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REPORTES'!AI6</f>
        <v xml:space="preserve"> </v>
      </c>
      <c r="L24" s="299"/>
      <c r="M24" s="299"/>
      <c r="N24" s="54" t="s">
        <v>169</v>
      </c>
      <c r="O24" s="299" t="str">
        <f>'TODOS LOS REPORTES'!AJ6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REPORTES'!AF6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REPORTES'!AB6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REPORTES'!Q6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REPORTES'!U6="MODO C","X"," ")</f>
        <v xml:space="preserve"> </v>
      </c>
      <c r="C32" s="307" t="s">
        <v>22</v>
      </c>
      <c r="D32" s="314"/>
      <c r="E32" s="12" t="str">
        <f>IF('TODOS LOS REPORTES'!U6="PILOTO","X"," ")</f>
        <v xml:space="preserve"> </v>
      </c>
      <c r="F32" s="307" t="s">
        <v>23</v>
      </c>
      <c r="G32" s="308"/>
      <c r="H32" s="314"/>
      <c r="I32" s="11" t="str">
        <f>IF('TODOS LOS REPORTES'!U6="ADS","X","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REPORTES'!Q6,3,1)="0","X","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REPORTES'!U6&lt;&gt;"MODO C",'TODOS LOS REPORTES'!U6&lt;&gt;"PILOTO",'TODOS LOS REPORTES'!U6&lt;&gt;"ADS"),"X"," ")</f>
        <v>X</v>
      </c>
      <c r="D34" s="25" t="s">
        <v>176</v>
      </c>
      <c r="E34" s="316" t="str">
        <f>IF(C34="X",'TODOS LOS REPORTES'!U6,"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REPORTES'!Q6,3,1)&lt;&gt;"0","X","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REPORTES'!AC6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REPORTES'!AD6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F23:J23"/>
    <mergeCell ref="A9:Z9"/>
    <mergeCell ref="B41:Y41"/>
    <mergeCell ref="B42:Y42"/>
    <mergeCell ref="B43:Y43"/>
    <mergeCell ref="A24:G24"/>
    <mergeCell ref="H24:J24"/>
    <mergeCell ref="K24:M24"/>
    <mergeCell ref="O24:T24"/>
    <mergeCell ref="U24:Y24"/>
    <mergeCell ref="A15:G16"/>
    <mergeCell ref="S21:Z21"/>
    <mergeCell ref="N23:O23"/>
    <mergeCell ref="A22:J22"/>
    <mergeCell ref="K22:P22"/>
    <mergeCell ref="Q22:R22"/>
    <mergeCell ref="A26:G26"/>
    <mergeCell ref="A27:Z27"/>
    <mergeCell ref="A28:Z28"/>
    <mergeCell ref="A29:L29"/>
    <mergeCell ref="M29:S29"/>
    <mergeCell ref="T29:Z29"/>
    <mergeCell ref="A37:Z37"/>
    <mergeCell ref="A38:Z38"/>
    <mergeCell ref="B45:X45"/>
    <mergeCell ref="B44:Y44"/>
    <mergeCell ref="A39:Z39"/>
    <mergeCell ref="A40:Z40"/>
    <mergeCell ref="A25:G25"/>
    <mergeCell ref="H25:Z26"/>
    <mergeCell ref="A23:E23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L18:U18"/>
    <mergeCell ref="L17:U17"/>
    <mergeCell ref="S22:Z22"/>
    <mergeCell ref="Y23:Z23"/>
    <mergeCell ref="H15:O15"/>
    <mergeCell ref="P15:T15"/>
    <mergeCell ref="V15:Y15"/>
    <mergeCell ref="H16:M16"/>
    <mergeCell ref="H17:K17"/>
    <mergeCell ref="N16:O16"/>
    <mergeCell ref="P16:T16"/>
    <mergeCell ref="V16:Y16"/>
    <mergeCell ref="V17:Z17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colBreaks count="1" manualBreakCount="1">
    <brk id="2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50"/>
  <sheetViews>
    <sheetView view="pageBreakPreview" topLeftCell="A28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REPORTES'!Z7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REPORTES'!B7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REPORTES'!F7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x14ac:dyDescent="0.2">
      <c r="A15" s="347" t="str">
        <f>'TODOS LOS REPORTES'!E7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REPORTES'!H7</f>
        <v xml:space="preserve"> </v>
      </c>
      <c r="Q15" s="243"/>
      <c r="R15" s="243"/>
      <c r="S15" s="243"/>
      <c r="T15" s="244"/>
      <c r="U15" s="42" t="str">
        <f>IF('TODOS LOS REPORTES'!O7="Sí","X","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REPORTES'!O7="Sí",'TODOS LOS REPORTES'!Q7,"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REPORTES'!G7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REPORTES'!O7="No","X","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REPORTES'!D7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REPORTES'!I7</f>
        <v xml:space="preserve"> </v>
      </c>
      <c r="I18" s="264"/>
      <c r="J18" s="264"/>
      <c r="K18" s="265"/>
      <c r="L18" s="291" t="str">
        <f>'TODOS LOS REPORTES'!J7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REPORTES'!L7="IMC","X"," ")</f>
        <v xml:space="preserve"> </v>
      </c>
      <c r="W18" s="248" t="s">
        <v>9</v>
      </c>
      <c r="X18" s="249"/>
      <c r="Y18" s="43" t="str">
        <f>IF('TODOS LOS REPORTES'!L7="VMC","X"," ")</f>
        <v xml:space="preserve"> </v>
      </c>
      <c r="Z18" s="14" t="s">
        <v>10</v>
      </c>
    </row>
    <row r="19" spans="1:27" s="10" customFormat="1" ht="12" x14ac:dyDescent="0.2">
      <c r="A19" s="340" t="s">
        <v>301</v>
      </c>
      <c r="B19" s="341"/>
      <c r="C19" s="341"/>
      <c r="D19" s="341"/>
      <c r="E19" s="335" t="str">
        <f>CONCATENATE('TODOS LOS REPORTES'!M7," - ",'TODOS LOS REPORTES'!N7)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REPORTES'!P7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REPORTES'!S7</f>
        <v xml:space="preserve"> </v>
      </c>
      <c r="R22" s="302"/>
      <c r="S22" s="303" t="str">
        <f>'TODOS LOS REPORTES'!R7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REPORTES'!AG7</f>
        <v xml:space="preserve"> </v>
      </c>
      <c r="L23" s="148"/>
      <c r="M23" s="148"/>
      <c r="N23" s="300" t="s">
        <v>168</v>
      </c>
      <c r="O23" s="300"/>
      <c r="P23" s="305" t="str">
        <f>'TODOS LOS REPORTES'!AH7</f>
        <v xml:space="preserve"> </v>
      </c>
      <c r="Q23" s="305"/>
      <c r="R23" s="300" t="s">
        <v>170</v>
      </c>
      <c r="S23" s="300"/>
      <c r="T23" s="300"/>
      <c r="U23" s="305" t="str">
        <f>'TODOS LOS REPORTES'!AK7</f>
        <v xml:space="preserve"> </v>
      </c>
      <c r="V23" s="305"/>
      <c r="W23" s="305"/>
      <c r="X23" s="15" t="s">
        <v>171</v>
      </c>
      <c r="Y23" s="305" t="str">
        <f>'TODOS LOS REPORTES'!AL7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REPORTES'!AI7</f>
        <v xml:space="preserve"> </v>
      </c>
      <c r="L24" s="299"/>
      <c r="M24" s="299"/>
      <c r="N24" s="54" t="s">
        <v>169</v>
      </c>
      <c r="O24" s="299" t="str">
        <f>'TODOS LOS REPORTES'!AJ7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REPORTES'!AF7</f>
        <v xml:space="preserve"> </v>
      </c>
    </row>
    <row r="25" spans="1:27" s="10" customFormat="1" ht="12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REPORTES'!AB7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REPORTES'!Q7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REPORTES'!U7="MODO C","X"," ")</f>
        <v xml:space="preserve"> </v>
      </c>
      <c r="C32" s="307" t="s">
        <v>22</v>
      </c>
      <c r="D32" s="314"/>
      <c r="E32" s="12" t="str">
        <f>IF('TODOS LOS REPORTES'!U7="PILOTO","X"," ")</f>
        <v xml:space="preserve"> </v>
      </c>
      <c r="F32" s="307" t="s">
        <v>23</v>
      </c>
      <c r="G32" s="308"/>
      <c r="H32" s="314"/>
      <c r="I32" s="11" t="str">
        <f>IF('TODOS LOS REPORTES'!U7="ADS","X","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REPORTES'!Q3,3,1)="0","X"," ")</f>
        <v>X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REPORTES'!U7&lt;&gt;"MODO C",'TODOS LOS REPORTES'!U7&lt;&gt;"PILOTO",'TODOS LOS REPORTES'!U7&lt;&gt;"ADS"),"X"," ")</f>
        <v>X</v>
      </c>
      <c r="D34" s="25" t="s">
        <v>176</v>
      </c>
      <c r="E34" s="316" t="str">
        <f>IF(C34="X",'TODOS LOS REPORTES'!U7,"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REPORTES'!Q3,3,1)&lt;&gt;"0","X"," ")</f>
        <v xml:space="preserve"> 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REPORTES'!AC7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REPORTES'!AD7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F23:J23"/>
    <mergeCell ref="A9:Z9"/>
    <mergeCell ref="B41:Y41"/>
    <mergeCell ref="B42:Y42"/>
    <mergeCell ref="B43:Y43"/>
    <mergeCell ref="A24:G24"/>
    <mergeCell ref="H24:J24"/>
    <mergeCell ref="K24:M24"/>
    <mergeCell ref="O24:T24"/>
    <mergeCell ref="U24:Y24"/>
    <mergeCell ref="A15:G16"/>
    <mergeCell ref="S21:Z21"/>
    <mergeCell ref="N23:O23"/>
    <mergeCell ref="A22:J22"/>
    <mergeCell ref="K22:P22"/>
    <mergeCell ref="Q22:R22"/>
    <mergeCell ref="A26:G26"/>
    <mergeCell ref="A27:Z27"/>
    <mergeCell ref="A28:Z28"/>
    <mergeCell ref="A29:L29"/>
    <mergeCell ref="M29:S29"/>
    <mergeCell ref="T29:Z29"/>
    <mergeCell ref="A37:Z37"/>
    <mergeCell ref="A38:Z38"/>
    <mergeCell ref="B45:X45"/>
    <mergeCell ref="B44:Y44"/>
    <mergeCell ref="A39:Z39"/>
    <mergeCell ref="A40:Z40"/>
    <mergeCell ref="A25:G25"/>
    <mergeCell ref="H25:Z26"/>
    <mergeCell ref="A23:E23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L18:U18"/>
    <mergeCell ref="L17:U17"/>
    <mergeCell ref="S22:Z22"/>
    <mergeCell ref="Y23:Z23"/>
    <mergeCell ref="H15:O15"/>
    <mergeCell ref="P15:T15"/>
    <mergeCell ref="V15:Y15"/>
    <mergeCell ref="H16:M16"/>
    <mergeCell ref="H17:K17"/>
    <mergeCell ref="N16:O16"/>
    <mergeCell ref="P16:T16"/>
    <mergeCell ref="V16:Y16"/>
    <mergeCell ref="V17:Z17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0"/>
  <sheetViews>
    <sheetView view="pageBreakPreview" topLeftCell="A25" zoomScaleSheetLayoutView="100" workbookViewId="0">
      <selection activeCell="A36" sqref="A36:Z36"/>
    </sheetView>
  </sheetViews>
  <sheetFormatPr defaultColWidth="9.140625" defaultRowHeight="15" x14ac:dyDescent="0.25"/>
  <cols>
    <col min="1" max="3" width="2.140625" customWidth="1"/>
    <col min="4" max="4" width="6.85546875" customWidth="1"/>
    <col min="5" max="6" width="2.140625" customWidth="1"/>
    <col min="7" max="7" width="3.28515625" customWidth="1"/>
    <col min="8" max="8" width="6.42578125" customWidth="1"/>
    <col min="9" max="11" width="2.140625" customWidth="1"/>
    <col min="12" max="12" width="2.85546875" customWidth="1"/>
    <col min="13" max="13" width="4.140625" customWidth="1"/>
    <col min="14" max="14" width="4.28515625" customWidth="1"/>
    <col min="15" max="15" width="7.140625" customWidth="1"/>
    <col min="16" max="16" width="6.42578125" customWidth="1"/>
    <col min="17" max="17" width="5" customWidth="1"/>
    <col min="18" max="19" width="2.140625" customWidth="1"/>
    <col min="20" max="20" width="7.85546875" customWidth="1"/>
    <col min="21" max="23" width="2.140625" customWidth="1"/>
    <col min="24" max="24" width="6.42578125" customWidth="1"/>
    <col min="25" max="25" width="2.42578125" customWidth="1"/>
    <col min="26" max="26" width="9.7109375" customWidth="1"/>
  </cols>
  <sheetData>
    <row r="1" spans="1:26" ht="15" customHeigh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5" t="s">
        <v>294</v>
      </c>
      <c r="O1" s="326"/>
      <c r="P1" s="327"/>
      <c r="Q1" s="334"/>
      <c r="R1" s="323"/>
      <c r="S1" s="323"/>
      <c r="T1" s="323"/>
      <c r="U1" s="323"/>
      <c r="V1" s="323"/>
      <c r="W1" s="323"/>
      <c r="X1" s="323"/>
      <c r="Y1" s="323"/>
      <c r="Z1" s="323"/>
    </row>
    <row r="2" spans="1:26" x14ac:dyDescent="0.2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328"/>
      <c r="O2" s="329"/>
      <c r="P2" s="330"/>
      <c r="Q2" s="334"/>
      <c r="R2" s="323"/>
      <c r="S2" s="323"/>
      <c r="T2" s="323"/>
      <c r="U2" s="323"/>
      <c r="V2" s="323"/>
      <c r="W2" s="323"/>
      <c r="X2" s="323"/>
      <c r="Y2" s="323"/>
      <c r="Z2" s="323"/>
    </row>
    <row r="3" spans="1:26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4"/>
      <c r="N3" s="328"/>
      <c r="O3" s="329"/>
      <c r="P3" s="330"/>
      <c r="Q3" s="334"/>
      <c r="R3" s="323"/>
      <c r="S3" s="323"/>
      <c r="T3" s="323"/>
      <c r="U3" s="323"/>
      <c r="V3" s="323"/>
      <c r="W3" s="323"/>
      <c r="X3" s="323"/>
      <c r="Y3" s="323"/>
      <c r="Z3" s="323"/>
    </row>
    <row r="4" spans="1:26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4"/>
      <c r="N4" s="328"/>
      <c r="O4" s="329"/>
      <c r="P4" s="330"/>
      <c r="Q4" s="334"/>
      <c r="R4" s="323"/>
      <c r="S4" s="323"/>
      <c r="T4" s="323"/>
      <c r="U4" s="323"/>
      <c r="V4" s="323"/>
      <c r="W4" s="323"/>
      <c r="X4" s="323"/>
      <c r="Y4" s="323"/>
      <c r="Z4" s="323"/>
    </row>
    <row r="5" spans="1:26" ht="22.5" customHeight="1" thickBot="1" x14ac:dyDescent="0.3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331"/>
      <c r="O5" s="332"/>
      <c r="P5" s="333"/>
      <c r="Q5" s="334"/>
      <c r="R5" s="323"/>
      <c r="S5" s="323"/>
      <c r="T5" s="323"/>
      <c r="U5" s="323"/>
      <c r="V5" s="323"/>
      <c r="W5" s="323"/>
      <c r="X5" s="323"/>
      <c r="Y5" s="323"/>
      <c r="Z5" s="323"/>
    </row>
    <row r="6" spans="1:26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06" t="str">
        <f>'TODOS LOS REPORTES'!Z8</f>
        <v xml:space="preserve"> </v>
      </c>
      <c r="O7" s="306"/>
      <c r="P7" s="306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06"/>
      <c r="O8" s="306"/>
      <c r="P8" s="30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319" t="s">
        <v>124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</row>
    <row r="10" spans="1:26" ht="18.75" x14ac:dyDescent="0.3">
      <c r="A10" s="283" t="s">
        <v>123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1:26" x14ac:dyDescent="0.25">
      <c r="A11" s="284" t="s">
        <v>147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10" customFormat="1" ht="12" x14ac:dyDescent="0.2">
      <c r="A12" s="285" t="s">
        <v>148</v>
      </c>
      <c r="B12" s="286"/>
      <c r="C12" s="286"/>
      <c r="D12" s="286"/>
      <c r="E12" s="287">
        <f>'TODOS LOS REPORTES'!D25</f>
        <v>44233</v>
      </c>
      <c r="F12" s="287"/>
      <c r="G12" s="287"/>
      <c r="H12" s="287"/>
      <c r="I12" s="287"/>
      <c r="J12" s="288"/>
      <c r="K12" s="285" t="s">
        <v>149</v>
      </c>
      <c r="L12" s="286"/>
      <c r="M12" s="286"/>
      <c r="N12" s="286"/>
      <c r="O12" s="286"/>
      <c r="P12" s="286"/>
      <c r="Q12" s="289" t="str">
        <f>'TODOS LOS REPORTES'!B8</f>
        <v xml:space="preserve"> </v>
      </c>
      <c r="R12" s="289"/>
      <c r="S12" s="289"/>
      <c r="T12" s="289"/>
      <c r="U12" s="289"/>
      <c r="V12" s="289"/>
      <c r="W12" s="289"/>
      <c r="X12" s="289"/>
      <c r="Y12" s="289"/>
      <c r="Z12" s="290"/>
    </row>
    <row r="13" spans="1:26" s="10" customFormat="1" ht="12.75" x14ac:dyDescent="0.2">
      <c r="A13" s="270" t="s">
        <v>150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2"/>
    </row>
    <row r="14" spans="1:26" s="10" customFormat="1" ht="12" customHeight="1" x14ac:dyDescent="0.2">
      <c r="A14" s="273" t="s">
        <v>160</v>
      </c>
      <c r="B14" s="274"/>
      <c r="C14" s="274"/>
      <c r="D14" s="274"/>
      <c r="E14" s="274"/>
      <c r="F14" s="274"/>
      <c r="G14" s="275"/>
      <c r="H14" s="276" t="s">
        <v>151</v>
      </c>
      <c r="I14" s="277"/>
      <c r="J14" s="277"/>
      <c r="K14" s="277"/>
      <c r="L14" s="277"/>
      <c r="M14" s="277"/>
      <c r="N14" s="278" t="str">
        <f>'TODOS LOS REPORTES'!F8</f>
        <v xml:space="preserve"> </v>
      </c>
      <c r="O14" s="279"/>
      <c r="P14" s="281" t="s">
        <v>18</v>
      </c>
      <c r="Q14" s="281"/>
      <c r="R14" s="376"/>
      <c r="S14" s="376"/>
      <c r="T14" s="377"/>
      <c r="U14" s="280" t="s">
        <v>295</v>
      </c>
      <c r="V14" s="281"/>
      <c r="W14" s="281"/>
      <c r="X14" s="281"/>
      <c r="Y14" s="281"/>
      <c r="Z14" s="282"/>
    </row>
    <row r="15" spans="1:26" s="10" customFormat="1" ht="12" customHeight="1" x14ac:dyDescent="0.2">
      <c r="A15" s="347" t="str">
        <f>'TODOS LOS REPORTES'!E8</f>
        <v xml:space="preserve"> </v>
      </c>
      <c r="B15" s="337"/>
      <c r="C15" s="337"/>
      <c r="D15" s="337"/>
      <c r="E15" s="337"/>
      <c r="F15" s="337"/>
      <c r="G15" s="338"/>
      <c r="H15" s="349" t="s">
        <v>8</v>
      </c>
      <c r="I15" s="350"/>
      <c r="J15" s="350"/>
      <c r="K15" s="350"/>
      <c r="L15" s="350"/>
      <c r="M15" s="350"/>
      <c r="N15" s="350"/>
      <c r="O15" s="351"/>
      <c r="P15" s="243" t="str">
        <f>'TODOS LOS REPORTES'!H8</f>
        <v xml:space="preserve"> </v>
      </c>
      <c r="Q15" s="243"/>
      <c r="R15" s="243"/>
      <c r="S15" s="243"/>
      <c r="T15" s="244"/>
      <c r="U15" s="42" t="str">
        <f>IF('TODOS LOS REPORTES'!O8="Sí","X"," ")</f>
        <v xml:space="preserve"> </v>
      </c>
      <c r="V15" s="251" t="s">
        <v>299</v>
      </c>
      <c r="W15" s="251"/>
      <c r="X15" s="251"/>
      <c r="Y15" s="251"/>
      <c r="Z15" s="12" t="str">
        <f>IF('TODOS LOS REPORTES'!O8="Sí",'TODOS LOS REPORTES'!Q8," ")</f>
        <v xml:space="preserve"> </v>
      </c>
    </row>
    <row r="16" spans="1:26" s="10" customFormat="1" ht="12" customHeight="1" x14ac:dyDescent="0.2">
      <c r="A16" s="348"/>
      <c r="B16" s="342"/>
      <c r="C16" s="342"/>
      <c r="D16" s="342"/>
      <c r="E16" s="342"/>
      <c r="F16" s="342"/>
      <c r="G16" s="343"/>
      <c r="H16" s="252" t="s">
        <v>152</v>
      </c>
      <c r="I16" s="253"/>
      <c r="J16" s="253"/>
      <c r="K16" s="253"/>
      <c r="L16" s="253"/>
      <c r="M16" s="253"/>
      <c r="N16" s="254" t="str">
        <f>'TODOS LOS REPORTES'!G8</f>
        <v xml:space="preserve"> </v>
      </c>
      <c r="O16" s="255"/>
      <c r="P16" s="256" t="s">
        <v>8</v>
      </c>
      <c r="Q16" s="256"/>
      <c r="R16" s="257"/>
      <c r="S16" s="257"/>
      <c r="T16" s="258"/>
      <c r="U16" s="43" t="str">
        <f>IF('TODOS LOS REPORTES'!O8="No","X"," ")</f>
        <v xml:space="preserve"> </v>
      </c>
      <c r="V16" s="259" t="s">
        <v>156</v>
      </c>
      <c r="W16" s="259"/>
      <c r="X16" s="259"/>
      <c r="Y16" s="259"/>
      <c r="Z16" s="13"/>
    </row>
    <row r="17" spans="1:27" s="10" customFormat="1" ht="12" x14ac:dyDescent="0.2">
      <c r="A17" s="245" t="s">
        <v>154</v>
      </c>
      <c r="B17" s="246"/>
      <c r="C17" s="246"/>
      <c r="D17" s="246"/>
      <c r="E17" s="246"/>
      <c r="F17" s="246"/>
      <c r="G17" s="247"/>
      <c r="H17" s="266" t="s">
        <v>19</v>
      </c>
      <c r="I17" s="267"/>
      <c r="J17" s="267"/>
      <c r="K17" s="268"/>
      <c r="L17" s="320" t="s">
        <v>155</v>
      </c>
      <c r="M17" s="321"/>
      <c r="N17" s="321"/>
      <c r="O17" s="321"/>
      <c r="P17" s="321"/>
      <c r="Q17" s="321"/>
      <c r="R17" s="321"/>
      <c r="S17" s="321"/>
      <c r="T17" s="321"/>
      <c r="U17" s="322"/>
      <c r="V17" s="266" t="s">
        <v>158</v>
      </c>
      <c r="W17" s="267"/>
      <c r="X17" s="267"/>
      <c r="Y17" s="267"/>
      <c r="Z17" s="269"/>
    </row>
    <row r="18" spans="1:27" s="10" customFormat="1" ht="12" x14ac:dyDescent="0.2">
      <c r="A18" s="260" t="str">
        <f>'TODOS LOS REPORTES'!D8</f>
        <v xml:space="preserve"> </v>
      </c>
      <c r="B18" s="261"/>
      <c r="C18" s="261"/>
      <c r="D18" s="261"/>
      <c r="E18" s="261"/>
      <c r="F18" s="261"/>
      <c r="G18" s="262"/>
      <c r="H18" s="263" t="str">
        <f>'TODOS LOS REPORTES'!I8</f>
        <v xml:space="preserve"> </v>
      </c>
      <c r="I18" s="264"/>
      <c r="J18" s="264"/>
      <c r="K18" s="265"/>
      <c r="L18" s="291" t="str">
        <f>'TODOS LOS REPORTES'!J8</f>
        <v xml:space="preserve"> </v>
      </c>
      <c r="M18" s="292"/>
      <c r="N18" s="292"/>
      <c r="O18" s="292"/>
      <c r="P18" s="292"/>
      <c r="Q18" s="292"/>
      <c r="R18" s="292"/>
      <c r="S18" s="292"/>
      <c r="T18" s="292"/>
      <c r="U18" s="293"/>
      <c r="V18" s="42" t="str">
        <f>IF('TODOS LOS REPORTES'!L8="IMC","X"," ")</f>
        <v xml:space="preserve"> </v>
      </c>
      <c r="W18" s="248" t="s">
        <v>9</v>
      </c>
      <c r="X18" s="249"/>
      <c r="Y18" s="43" t="str">
        <f>IF('TODOS LOS REPORTES'!L8="VMC","X"," ")</f>
        <v xml:space="preserve"> </v>
      </c>
      <c r="Z18" s="14" t="s">
        <v>10</v>
      </c>
    </row>
    <row r="19" spans="1:27" s="10" customFormat="1" ht="12" customHeight="1" x14ac:dyDescent="0.2">
      <c r="A19" s="340" t="s">
        <v>301</v>
      </c>
      <c r="B19" s="341"/>
      <c r="C19" s="341"/>
      <c r="D19" s="341"/>
      <c r="E19" s="335" t="str">
        <f>CONCATENATE('TODOS LOS REPORTES'!M8," - ",'TODOS LOS REPORTES'!N8)</f>
        <v xml:space="preserve">  -  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6"/>
    </row>
    <row r="20" spans="1:27" s="10" customFormat="1" ht="12" x14ac:dyDescent="0.2">
      <c r="A20" s="345" t="s">
        <v>302</v>
      </c>
      <c r="B20" s="346"/>
      <c r="C20" s="346"/>
      <c r="D20" s="346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3"/>
    </row>
    <row r="21" spans="1:27" s="10" customFormat="1" ht="12" x14ac:dyDescent="0.2">
      <c r="A21" s="245" t="s">
        <v>161</v>
      </c>
      <c r="B21" s="246"/>
      <c r="C21" s="246"/>
      <c r="D21" s="246"/>
      <c r="E21" s="246"/>
      <c r="F21" s="246"/>
      <c r="G21" s="246"/>
      <c r="H21" s="246"/>
      <c r="I21" s="246"/>
      <c r="J21" s="247"/>
      <c r="K21" s="344" t="s">
        <v>162</v>
      </c>
      <c r="L21" s="246"/>
      <c r="M21" s="246"/>
      <c r="N21" s="246"/>
      <c r="O21" s="246"/>
      <c r="P21" s="246"/>
      <c r="Q21" s="246"/>
      <c r="R21" s="247"/>
      <c r="S21" s="245" t="s">
        <v>164</v>
      </c>
      <c r="T21" s="246"/>
      <c r="U21" s="246"/>
      <c r="V21" s="246"/>
      <c r="W21" s="246"/>
      <c r="X21" s="246"/>
      <c r="Y21" s="246"/>
      <c r="Z21" s="247"/>
    </row>
    <row r="22" spans="1:27" s="10" customFormat="1" ht="12" customHeight="1" x14ac:dyDescent="0.2">
      <c r="A22" s="291" t="str">
        <f>'TODOS LOS REPORTES'!P8</f>
        <v xml:space="preserve"> 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4" t="s">
        <v>163</v>
      </c>
      <c r="L22" s="295"/>
      <c r="M22" s="295"/>
      <c r="N22" s="295"/>
      <c r="O22" s="295"/>
      <c r="P22" s="295"/>
      <c r="Q22" s="301" t="str">
        <f>'TODOS LOS REPORTES'!S8</f>
        <v xml:space="preserve"> </v>
      </c>
      <c r="R22" s="302"/>
      <c r="S22" s="303" t="str">
        <f>'TODOS LOS REPORTES'!R8</f>
        <v xml:space="preserve"> </v>
      </c>
      <c r="T22" s="304"/>
      <c r="U22" s="304"/>
      <c r="V22" s="304"/>
      <c r="W22" s="304"/>
      <c r="X22" s="304"/>
      <c r="Y22" s="304"/>
      <c r="Z22" s="302"/>
    </row>
    <row r="23" spans="1:27" s="10" customFormat="1" ht="15" customHeight="1" x14ac:dyDescent="0.2">
      <c r="A23" s="266" t="s">
        <v>166</v>
      </c>
      <c r="B23" s="267"/>
      <c r="C23" s="267"/>
      <c r="D23" s="267"/>
      <c r="E23" s="267"/>
      <c r="F23" s="372" t="s">
        <v>167</v>
      </c>
      <c r="G23" s="372"/>
      <c r="H23" s="372"/>
      <c r="I23" s="372"/>
      <c r="J23" s="372"/>
      <c r="K23" s="148" t="str">
        <f>'TODOS LOS REPORTES'!AG8</f>
        <v xml:space="preserve"> </v>
      </c>
      <c r="L23" s="148"/>
      <c r="M23" s="148"/>
      <c r="N23" s="300" t="s">
        <v>168</v>
      </c>
      <c r="O23" s="300"/>
      <c r="P23" s="305" t="str">
        <f>'TODOS LOS REPORTES'!AH8</f>
        <v xml:space="preserve"> </v>
      </c>
      <c r="Q23" s="305"/>
      <c r="R23" s="300" t="s">
        <v>170</v>
      </c>
      <c r="S23" s="300"/>
      <c r="T23" s="300"/>
      <c r="U23" s="305" t="str">
        <f>'TODOS LOS REPORTES'!AK8</f>
        <v xml:space="preserve"> </v>
      </c>
      <c r="V23" s="305"/>
      <c r="W23" s="305"/>
      <c r="X23" s="15" t="s">
        <v>171</v>
      </c>
      <c r="Y23" s="305" t="str">
        <f>'TODOS LOS REPORTES'!AL8</f>
        <v xml:space="preserve"> </v>
      </c>
      <c r="Z23" s="364"/>
    </row>
    <row r="24" spans="1:27" s="10" customFormat="1" ht="12" x14ac:dyDescent="0.2">
      <c r="A24" s="296" t="s">
        <v>165</v>
      </c>
      <c r="B24" s="297"/>
      <c r="C24" s="297"/>
      <c r="D24" s="297"/>
      <c r="E24" s="297"/>
      <c r="F24" s="297"/>
      <c r="G24" s="297"/>
      <c r="H24" s="298" t="s">
        <v>20</v>
      </c>
      <c r="I24" s="298"/>
      <c r="J24" s="298"/>
      <c r="K24" s="299" t="str">
        <f>'TODOS LOS REPORTES'!AI8</f>
        <v xml:space="preserve"> </v>
      </c>
      <c r="L24" s="299"/>
      <c r="M24" s="299"/>
      <c r="N24" s="54" t="s">
        <v>169</v>
      </c>
      <c r="O24" s="299" t="str">
        <f>'TODOS LOS REPORTES'!AJ8</f>
        <v xml:space="preserve"> </v>
      </c>
      <c r="P24" s="299"/>
      <c r="Q24" s="299"/>
      <c r="R24" s="299"/>
      <c r="S24" s="299"/>
      <c r="T24" s="299"/>
      <c r="U24" s="298" t="s">
        <v>188</v>
      </c>
      <c r="V24" s="298"/>
      <c r="W24" s="298"/>
      <c r="X24" s="298"/>
      <c r="Y24" s="298"/>
      <c r="Z24" s="16" t="str">
        <f>'TODOS LOS REPORTES'!AF8</f>
        <v xml:space="preserve"> </v>
      </c>
    </row>
    <row r="25" spans="1:27" s="10" customFormat="1" ht="12" customHeight="1" x14ac:dyDescent="0.2">
      <c r="A25" s="245" t="s">
        <v>172</v>
      </c>
      <c r="B25" s="246"/>
      <c r="C25" s="246"/>
      <c r="D25" s="246"/>
      <c r="E25" s="246"/>
      <c r="F25" s="246"/>
      <c r="G25" s="246"/>
      <c r="H25" s="335" t="str">
        <f>'TODOS LOS REPORTES'!AB8</f>
        <v xml:space="preserve"> </v>
      </c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</row>
    <row r="26" spans="1:27" s="10" customFormat="1" ht="12" x14ac:dyDescent="0.2">
      <c r="A26" s="339" t="s">
        <v>173</v>
      </c>
      <c r="B26" s="308"/>
      <c r="C26" s="308"/>
      <c r="D26" s="308"/>
      <c r="E26" s="308"/>
      <c r="F26" s="308"/>
      <c r="G26" s="308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8"/>
    </row>
    <row r="27" spans="1:27" s="10" customFormat="1" ht="12" customHeight="1" x14ac:dyDescent="0.2">
      <c r="A27" s="373" t="s">
        <v>300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</row>
    <row r="28" spans="1:27" s="10" customFormat="1" ht="12.75" x14ac:dyDescent="0.2">
      <c r="A28" s="368" t="s">
        <v>175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70"/>
    </row>
    <row r="29" spans="1:27" s="10" customFormat="1" ht="12" customHeight="1" x14ac:dyDescent="0.2">
      <c r="A29" s="317" t="s">
        <v>174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73" t="s">
        <v>178</v>
      </c>
      <c r="N29" s="274"/>
      <c r="O29" s="274"/>
      <c r="P29" s="274"/>
      <c r="Q29" s="274"/>
      <c r="R29" s="274"/>
      <c r="S29" s="275"/>
      <c r="T29" s="273" t="s">
        <v>189</v>
      </c>
      <c r="U29" s="274"/>
      <c r="V29" s="274"/>
      <c r="W29" s="274"/>
      <c r="X29" s="274"/>
      <c r="Y29" s="274"/>
      <c r="Z29" s="275"/>
    </row>
    <row r="30" spans="1:27" s="10" customFormat="1" ht="12" x14ac:dyDescent="0.2">
      <c r="A30" s="315" t="str">
        <f>'TODOS LOS REPORTES'!Q8</f>
        <v xml:space="preserve"> 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17"/>
      <c r="N30" s="18"/>
      <c r="O30" s="18"/>
      <c r="P30" s="18"/>
      <c r="Q30" s="18"/>
      <c r="R30" s="18"/>
      <c r="S30" s="13"/>
      <c r="T30" s="378" t="s">
        <v>24</v>
      </c>
      <c r="U30" s="378"/>
      <c r="V30" s="378"/>
      <c r="W30" s="378"/>
      <c r="X30" s="378"/>
      <c r="Y30" s="378"/>
      <c r="Z30" s="379"/>
    </row>
    <row r="31" spans="1:27" s="10" customFormat="1" ht="12" x14ac:dyDescent="0.2">
      <c r="A31" s="307" t="s">
        <v>177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10"/>
      <c r="M31" s="311" t="s">
        <v>179</v>
      </c>
      <c r="N31" s="312"/>
      <c r="O31" s="312"/>
      <c r="P31" s="312"/>
      <c r="Q31" s="313"/>
      <c r="R31" s="11" t="str">
        <f>IF(S22&gt;0,"X"," ")</f>
        <v>X</v>
      </c>
      <c r="S31" s="13"/>
      <c r="T31" s="18"/>
      <c r="U31" s="18"/>
      <c r="V31" s="18"/>
      <c r="W31" s="18"/>
      <c r="X31" s="18"/>
      <c r="Y31" s="18"/>
      <c r="Z31" s="13"/>
    </row>
    <row r="32" spans="1:27" s="10" customFormat="1" ht="12" x14ac:dyDescent="0.2">
      <c r="A32" s="17"/>
      <c r="B32" s="11" t="str">
        <f>IF('TODOS LOS REPORTES'!U8="MODO C","X"," ")</f>
        <v xml:space="preserve"> </v>
      </c>
      <c r="C32" s="307" t="s">
        <v>22</v>
      </c>
      <c r="D32" s="314"/>
      <c r="E32" s="12" t="str">
        <f>IF('TODOS LOS REPORTES'!U8="PILOTO","X"," ")</f>
        <v xml:space="preserve"> </v>
      </c>
      <c r="F32" s="307" t="s">
        <v>23</v>
      </c>
      <c r="G32" s="308"/>
      <c r="H32" s="314"/>
      <c r="I32" s="11" t="str">
        <f>IF('TODOS LOS REPORTES'!U8="ADS","X"," ")</f>
        <v xml:space="preserve"> </v>
      </c>
      <c r="J32" s="307" t="s">
        <v>11</v>
      </c>
      <c r="K32" s="308"/>
      <c r="L32" s="308"/>
      <c r="M32" s="142"/>
      <c r="N32" s="143"/>
      <c r="O32" s="143"/>
      <c r="P32" s="143"/>
      <c r="Q32" s="143"/>
      <c r="R32" s="21"/>
      <c r="S32" s="13"/>
      <c r="T32" s="18"/>
      <c r="U32" s="11" t="str">
        <f>IF(MID('TODOS LOS REPORTES'!Q8,3,1)="0","X"," ")</f>
        <v xml:space="preserve"> </v>
      </c>
      <c r="V32" s="307" t="s">
        <v>181</v>
      </c>
      <c r="W32" s="308"/>
      <c r="X32" s="308"/>
      <c r="Y32" s="9"/>
      <c r="Z32" s="9"/>
      <c r="AA32" s="22"/>
    </row>
    <row r="33" spans="1:27" s="10" customFormat="1" ht="12" x14ac:dyDescent="0.2">
      <c r="A33" s="17"/>
      <c r="B33" s="23"/>
      <c r="C33" s="57"/>
      <c r="D33" s="57"/>
      <c r="E33" s="23"/>
      <c r="F33" s="57"/>
      <c r="G33" s="57"/>
      <c r="H33" s="57"/>
      <c r="I33" s="23"/>
      <c r="J33" s="57"/>
      <c r="K33" s="57"/>
      <c r="L33" s="57"/>
      <c r="M33" s="311" t="s">
        <v>180</v>
      </c>
      <c r="N33" s="312"/>
      <c r="O33" s="312"/>
      <c r="P33" s="312"/>
      <c r="Q33" s="313"/>
      <c r="R33" s="11" t="str">
        <f>IF(S22&lt;0,"X"," ")</f>
        <v xml:space="preserve"> </v>
      </c>
      <c r="S33" s="13"/>
      <c r="T33" s="18"/>
      <c r="U33" s="23"/>
      <c r="V33" s="57"/>
      <c r="W33" s="57"/>
      <c r="X33" s="57"/>
      <c r="Y33" s="18"/>
      <c r="Z33" s="57"/>
      <c r="AA33" s="22"/>
    </row>
    <row r="34" spans="1:27" s="10" customFormat="1" ht="12" x14ac:dyDescent="0.2">
      <c r="A34" s="18"/>
      <c r="B34" s="18"/>
      <c r="C34" s="11" t="str">
        <f>IF(AND('TODOS LOS REPORTES'!U8&lt;&gt;"MODO C",'TODOS LOS REPORTES'!U8&lt;&gt;"PILOTO",'TODOS LOS REPORTES'!U8&lt;&gt;"ADS"),"X"," ")</f>
        <v>X</v>
      </c>
      <c r="D34" s="25" t="s">
        <v>176</v>
      </c>
      <c r="E34" s="316" t="str">
        <f>IF(C34="X",'TODOS LOS REPORTES'!U8," ")</f>
        <v xml:space="preserve"> </v>
      </c>
      <c r="F34" s="316"/>
      <c r="G34" s="316"/>
      <c r="H34" s="316"/>
      <c r="I34" s="316"/>
      <c r="J34" s="316"/>
      <c r="K34" s="316"/>
      <c r="L34" s="316"/>
      <c r="M34" s="58"/>
      <c r="N34" s="59"/>
      <c r="O34" s="59"/>
      <c r="P34" s="59"/>
      <c r="Q34" s="59"/>
      <c r="R34" s="23"/>
      <c r="S34" s="18"/>
      <c r="T34" s="17"/>
      <c r="U34" s="11" t="str">
        <f>IF(MID('TODOS LOS REPORTES'!Q8,3,1)&lt;&gt;"0","X"," ")</f>
        <v>X</v>
      </c>
      <c r="V34" s="307" t="s">
        <v>156</v>
      </c>
      <c r="W34" s="308"/>
      <c r="X34" s="308"/>
      <c r="Y34" s="18"/>
      <c r="Z34" s="18"/>
      <c r="AA34" s="22"/>
    </row>
    <row r="35" spans="1:27" s="10" customFormat="1" ht="12" x14ac:dyDescent="0.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9"/>
      <c r="R35" s="30"/>
      <c r="S35" s="27"/>
      <c r="T35" s="26"/>
      <c r="U35" s="27"/>
      <c r="V35" s="27"/>
      <c r="W35" s="27"/>
      <c r="X35" s="27"/>
      <c r="Y35" s="27"/>
      <c r="Z35" s="27"/>
      <c r="AA35" s="22"/>
    </row>
    <row r="36" spans="1:27" s="10" customFormat="1" ht="12.75" x14ac:dyDescent="0.2">
      <c r="A36" s="368" t="s">
        <v>182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70"/>
    </row>
    <row r="37" spans="1:27" s="10" customFormat="1" ht="23.25" customHeight="1" x14ac:dyDescent="0.2">
      <c r="A37" s="361" t="s">
        <v>183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3"/>
    </row>
    <row r="38" spans="1:27" s="10" customFormat="1" ht="120" customHeight="1" x14ac:dyDescent="0.2">
      <c r="A38" s="365" t="str">
        <f>'TODOS LOS REPORTES'!AC8</f>
        <v xml:space="preserve"> 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7"/>
    </row>
    <row r="39" spans="1:27" s="10" customFormat="1" ht="12" x14ac:dyDescent="0.2">
      <c r="A39" s="355" t="s">
        <v>184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7"/>
    </row>
    <row r="40" spans="1:27" s="10" customFormat="1" ht="60" customHeight="1" x14ac:dyDescent="0.2">
      <c r="A40" s="358" t="str">
        <f>'TODOS LOS REPORTES'!AD8</f>
        <v xml:space="preserve"> 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60"/>
    </row>
    <row r="41" spans="1:27" s="9" customFormat="1" x14ac:dyDescent="0.25">
      <c r="B41" s="353" t="s">
        <v>185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</row>
    <row r="42" spans="1:27" s="9" customFormat="1" x14ac:dyDescent="0.25">
      <c r="B42" s="354" t="s">
        <v>186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</row>
    <row r="43" spans="1:27" s="9" customFormat="1" x14ac:dyDescent="0.25">
      <c r="B43" s="352" t="s">
        <v>12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</row>
    <row r="44" spans="1:27" s="9" customFormat="1" x14ac:dyDescent="0.25">
      <c r="B44" s="352" t="s">
        <v>13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</row>
    <row r="45" spans="1:27" s="9" customFormat="1" x14ac:dyDescent="0.25">
      <c r="B45" s="352" t="s">
        <v>187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144"/>
    </row>
    <row r="46" spans="1:27" s="9" customFormat="1" x14ac:dyDescent="0.25">
      <c r="B46" s="352" t="s">
        <v>45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144"/>
    </row>
    <row r="47" spans="1:27" s="10" customFormat="1" ht="12" x14ac:dyDescent="0.2"/>
    <row r="48" spans="1:27" s="10" customFormat="1" ht="12" x14ac:dyDescent="0.2"/>
    <row r="49" s="10" customFormat="1" ht="12" x14ac:dyDescent="0.2"/>
    <row r="50" s="10" customFormat="1" ht="12" x14ac:dyDescent="0.2"/>
  </sheetData>
  <mergeCells count="87">
    <mergeCell ref="A9:Z9"/>
    <mergeCell ref="B41:Y41"/>
    <mergeCell ref="A26:G26"/>
    <mergeCell ref="A27:Z27"/>
    <mergeCell ref="A28:Z28"/>
    <mergeCell ref="A24:G24"/>
    <mergeCell ref="H24:J24"/>
    <mergeCell ref="K24:M24"/>
    <mergeCell ref="O24:T24"/>
    <mergeCell ref="U24:Y24"/>
    <mergeCell ref="A15:G16"/>
    <mergeCell ref="A29:L29"/>
    <mergeCell ref="M29:S29"/>
    <mergeCell ref="T29:Z29"/>
    <mergeCell ref="S21:Z21"/>
    <mergeCell ref="N23:O23"/>
    <mergeCell ref="B42:Y42"/>
    <mergeCell ref="B43:Y43"/>
    <mergeCell ref="B44:Y44"/>
    <mergeCell ref="A39:Z39"/>
    <mergeCell ref="A40:Z40"/>
    <mergeCell ref="B46:X46"/>
    <mergeCell ref="A30:L30"/>
    <mergeCell ref="T30:Z30"/>
    <mergeCell ref="A31:L31"/>
    <mergeCell ref="M31:Q31"/>
    <mergeCell ref="C32:D32"/>
    <mergeCell ref="F32:H32"/>
    <mergeCell ref="J32:L32"/>
    <mergeCell ref="V32:X32"/>
    <mergeCell ref="M33:Q33"/>
    <mergeCell ref="E34:L34"/>
    <mergeCell ref="V34:X34"/>
    <mergeCell ref="A36:Z36"/>
    <mergeCell ref="A37:Z37"/>
    <mergeCell ref="A38:Z38"/>
    <mergeCell ref="B45:X45"/>
    <mergeCell ref="A22:J22"/>
    <mergeCell ref="K22:P22"/>
    <mergeCell ref="Q22:R22"/>
    <mergeCell ref="S22:Z22"/>
    <mergeCell ref="Y23:Z23"/>
    <mergeCell ref="A25:G25"/>
    <mergeCell ref="H25:Z26"/>
    <mergeCell ref="A23:E23"/>
    <mergeCell ref="F23:J23"/>
    <mergeCell ref="A17:G17"/>
    <mergeCell ref="R23:T23"/>
    <mergeCell ref="U23:W23"/>
    <mergeCell ref="P23:Q23"/>
    <mergeCell ref="A19:D19"/>
    <mergeCell ref="E19:Z20"/>
    <mergeCell ref="A20:D20"/>
    <mergeCell ref="A21:J21"/>
    <mergeCell ref="K21:R21"/>
    <mergeCell ref="A18:G18"/>
    <mergeCell ref="H18:K18"/>
    <mergeCell ref="W18:X18"/>
    <mergeCell ref="V17:Z17"/>
    <mergeCell ref="L17:U17"/>
    <mergeCell ref="L18:U18"/>
    <mergeCell ref="H15:O15"/>
    <mergeCell ref="P15:T15"/>
    <mergeCell ref="V15:Y15"/>
    <mergeCell ref="H16:M16"/>
    <mergeCell ref="H17:K17"/>
    <mergeCell ref="N16:O16"/>
    <mergeCell ref="P16:T16"/>
    <mergeCell ref="V16:Y16"/>
    <mergeCell ref="A13:Z13"/>
    <mergeCell ref="A14:G14"/>
    <mergeCell ref="H14:M14"/>
    <mergeCell ref="N14:O14"/>
    <mergeCell ref="P14:T14"/>
    <mergeCell ref="U14:Z14"/>
    <mergeCell ref="A10:Z10"/>
    <mergeCell ref="A11:Z11"/>
    <mergeCell ref="A12:D12"/>
    <mergeCell ref="E12:J12"/>
    <mergeCell ref="K12:P12"/>
    <mergeCell ref="Q12:Z12"/>
    <mergeCell ref="N8:P8"/>
    <mergeCell ref="A1:M5"/>
    <mergeCell ref="N1:P5"/>
    <mergeCell ref="Q1:Z5"/>
    <mergeCell ref="A6:Z6"/>
    <mergeCell ref="N7:P7"/>
  </mergeCells>
  <phoneticPr fontId="1" type="noConversion"/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21</vt:i4>
      </vt:variant>
    </vt:vector>
  </HeadingPairs>
  <TitlesOfParts>
    <vt:vector size="44" baseType="lpstr">
      <vt:lpstr>Ayuda de como llenar</vt:lpstr>
      <vt:lpstr>Hoja para INFO Reportes</vt:lpstr>
      <vt:lpstr>TODOS LOS REPORTES</vt:lpstr>
      <vt:lpstr>1 - HI955</vt:lpstr>
      <vt:lpstr>2-</vt:lpstr>
      <vt:lpstr>3 - </vt:lpstr>
      <vt:lpstr>4 - </vt:lpstr>
      <vt:lpstr>5 - </vt:lpstr>
      <vt:lpstr>6 - </vt:lpstr>
      <vt:lpstr>7 - </vt:lpstr>
      <vt:lpstr>8 - </vt:lpstr>
      <vt:lpstr>9 - </vt:lpstr>
      <vt:lpstr>10 - </vt:lpstr>
      <vt:lpstr>11 - </vt:lpstr>
      <vt:lpstr>12 - </vt:lpstr>
      <vt:lpstr>13 - </vt:lpstr>
      <vt:lpstr>14 - </vt:lpstr>
      <vt:lpstr>15 - </vt:lpstr>
      <vt:lpstr>16 - </vt:lpstr>
      <vt:lpstr>17 - </vt:lpstr>
      <vt:lpstr>18 - </vt:lpstr>
      <vt:lpstr>19 - </vt:lpstr>
      <vt:lpstr>20 -</vt:lpstr>
      <vt:lpstr>'1 - HI955'!Area_de_impressao</vt:lpstr>
      <vt:lpstr>'10 - '!Area_de_impressao</vt:lpstr>
      <vt:lpstr>'11 - '!Area_de_impressao</vt:lpstr>
      <vt:lpstr>'12 - '!Area_de_impressao</vt:lpstr>
      <vt:lpstr>'13 - '!Area_de_impressao</vt:lpstr>
      <vt:lpstr>'14 - '!Area_de_impressao</vt:lpstr>
      <vt:lpstr>'15 - '!Area_de_impressao</vt:lpstr>
      <vt:lpstr>'16 - '!Area_de_impressao</vt:lpstr>
      <vt:lpstr>'17 - '!Area_de_impressao</vt:lpstr>
      <vt:lpstr>'18 - '!Area_de_impressao</vt:lpstr>
      <vt:lpstr>'19 - '!Area_de_impressao</vt:lpstr>
      <vt:lpstr>'2-'!Area_de_impressao</vt:lpstr>
      <vt:lpstr>'20 -'!Area_de_impressao</vt:lpstr>
      <vt:lpstr>'3 - '!Area_de_impressao</vt:lpstr>
      <vt:lpstr>'4 - '!Area_de_impressao</vt:lpstr>
      <vt:lpstr>'5 - '!Area_de_impressao</vt:lpstr>
      <vt:lpstr>'6 - '!Area_de_impressao</vt:lpstr>
      <vt:lpstr>'7 - '!Area_de_impressao</vt:lpstr>
      <vt:lpstr>'8 - '!Area_de_impressao</vt:lpstr>
      <vt:lpstr>'9 - '!Area_de_impressao</vt:lpstr>
      <vt:lpstr>'Ayuda de como llenar'!Area_de_impressao</vt:lpstr>
    </vt:vector>
  </TitlesOfParts>
  <Company>Comando da Aeronáutica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taveirarbt</dc:creator>
  <cp:lastModifiedBy>Reinaldo</cp:lastModifiedBy>
  <cp:lastPrinted>2015-01-29T12:59:04Z</cp:lastPrinted>
  <dcterms:created xsi:type="dcterms:W3CDTF">2011-04-05T20:11:54Z</dcterms:created>
  <dcterms:modified xsi:type="dcterms:W3CDTF">2021-06-11T00:37:37Z</dcterms:modified>
</cp:coreProperties>
</file>