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1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 - CARSAMMA\00 ENDEREÇO CARSAMMA\PORTUGUÊS\"/>
    </mc:Choice>
  </mc:AlternateContent>
  <xr:revisionPtr revIDLastSave="0" documentId="13_ncr:1_{39E4F3B1-D547-4140-90B4-F91DE70E7DD8}" xr6:coauthVersionLast="47" xr6:coauthVersionMax="47" xr10:uidLastSave="{00000000-0000-0000-0000-000000000000}"/>
  <bookViews>
    <workbookView xWindow="-120" yWindow="-120" windowWidth="20730" windowHeight="11160" tabRatio="893" firstSheet="1" activeTab="1" xr2:uid="{00000000-000D-0000-FFFF-FFFF00000000}"/>
  </bookViews>
  <sheets>
    <sheet name="Ajuda de como preencher" sheetId="40" r:id="rId1"/>
    <sheet name="Folha para INFO Reportes" sheetId="39" r:id="rId2"/>
    <sheet name="TODOS OS REPORTES" sheetId="1" r:id="rId3"/>
    <sheet name="1 - TAM1803 " sheetId="2" r:id="rId4"/>
    <sheet name="2 - " sheetId="20" r:id="rId5"/>
    <sheet name="3 - " sheetId="23" r:id="rId6"/>
    <sheet name="4 - " sheetId="24" r:id="rId7"/>
    <sheet name="5 - " sheetId="25" r:id="rId8"/>
    <sheet name="6 - " sheetId="26" r:id="rId9"/>
    <sheet name="7 - " sheetId="27" r:id="rId10"/>
    <sheet name="8 - " sheetId="28" r:id="rId11"/>
    <sheet name="9 - " sheetId="29" r:id="rId12"/>
    <sheet name="10 - " sheetId="30" r:id="rId13"/>
    <sheet name="11 - " sheetId="31" r:id="rId14"/>
    <sheet name="12 - " sheetId="32" r:id="rId15"/>
    <sheet name="13 - " sheetId="33" r:id="rId16"/>
    <sheet name="14 - " sheetId="34" r:id="rId17"/>
    <sheet name="15 - " sheetId="35" r:id="rId18"/>
    <sheet name="16 - " sheetId="36" r:id="rId19"/>
    <sheet name="17 - " sheetId="22" r:id="rId20"/>
    <sheet name="18 - " sheetId="38" r:id="rId21"/>
    <sheet name="19 - " sheetId="37" r:id="rId22"/>
    <sheet name="20 -" sheetId="21" r:id="rId23"/>
  </sheets>
  <definedNames>
    <definedName name="_xlnm._FilterDatabase" localSheetId="2" hidden="1">'TODOS OS REPORTES'!$A$2:$AL$13</definedName>
    <definedName name="_xlnm.Print_Area" localSheetId="3">'1 - TAM1803 '!$A$1:$Z$46</definedName>
    <definedName name="_xlnm.Print_Area" localSheetId="12">'10 - '!$A$1:$Z$46</definedName>
    <definedName name="_xlnm.Print_Area" localSheetId="13">'11 - '!$A$1:$Z$46</definedName>
    <definedName name="_xlnm.Print_Area" localSheetId="14">'12 - '!$A$1:$Z$46</definedName>
    <definedName name="_xlnm.Print_Area" localSheetId="15">'13 - '!$A$1:$Z$46</definedName>
    <definedName name="_xlnm.Print_Area" localSheetId="16">'14 - '!$A$1:$Z$46</definedName>
    <definedName name="_xlnm.Print_Area" localSheetId="17">'15 - '!$A$1:$Z$46</definedName>
    <definedName name="_xlnm.Print_Area" localSheetId="18">'16 - '!$A$1:$Z$46</definedName>
    <definedName name="_xlnm.Print_Area" localSheetId="19">'17 - '!$A$1:$Z$46</definedName>
    <definedName name="_xlnm.Print_Area" localSheetId="20">'18 - '!$A$1:$Z$46</definedName>
    <definedName name="_xlnm.Print_Area" localSheetId="21">'19 - '!$A$1:$Z$46</definedName>
    <definedName name="_xlnm.Print_Area" localSheetId="4">'2 - '!$A$1:$Z$46</definedName>
    <definedName name="_xlnm.Print_Area" localSheetId="22">'20 -'!$A$1:$Z$46</definedName>
    <definedName name="_xlnm.Print_Area" localSheetId="5">'3 - '!$A$1:$Z$46</definedName>
    <definedName name="_xlnm.Print_Area" localSheetId="6">'4 - '!$A$1:$Z$46</definedName>
    <definedName name="_xlnm.Print_Area" localSheetId="7">'5 - '!$A$1:$Z$46</definedName>
    <definedName name="_xlnm.Print_Area" localSheetId="8">'6 - '!$A$1:$Z$46</definedName>
    <definedName name="_xlnm.Print_Area" localSheetId="9">'7 - '!$A$1:$Z$46</definedName>
    <definedName name="_xlnm.Print_Area" localSheetId="10">'8 - '!$A$1:$Z$46</definedName>
    <definedName name="_xlnm.Print_Area" localSheetId="11">'9 - '!$A$1:$Z$46</definedName>
    <definedName name="_xlnm.Print_Area" localSheetId="0">'Ajuda de como preencher'!$A$1:$T$58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21" l="1"/>
  <c r="N7" i="37"/>
  <c r="N7" i="38"/>
  <c r="N7" i="22"/>
  <c r="N7" i="36"/>
  <c r="N7" i="35"/>
  <c r="N7" i="34"/>
  <c r="N7" i="33"/>
  <c r="N7" i="32"/>
  <c r="N7" i="31"/>
  <c r="N7" i="30"/>
  <c r="N7" i="29"/>
  <c r="N7" i="28"/>
  <c r="N7" i="27"/>
  <c r="N7" i="26"/>
  <c r="N7" i="25"/>
  <c r="N7" i="24"/>
  <c r="N7" i="23"/>
  <c r="N7" i="20"/>
  <c r="N7" i="2"/>
  <c r="U32" i="21" l="1"/>
  <c r="Z24" i="21"/>
  <c r="Y23" i="21"/>
  <c r="U23" i="21"/>
  <c r="O24" i="21"/>
  <c r="P23" i="21"/>
  <c r="S22" i="21"/>
  <c r="Y18" i="21"/>
  <c r="V18" i="21"/>
  <c r="H18" i="21"/>
  <c r="Z15" i="21"/>
  <c r="U16" i="21"/>
  <c r="U15" i="21"/>
  <c r="P15" i="21"/>
  <c r="U34" i="21"/>
  <c r="E34" i="21"/>
  <c r="E32" i="21"/>
  <c r="K24" i="21"/>
  <c r="A22" i="21"/>
  <c r="A18" i="21"/>
  <c r="A15" i="21"/>
  <c r="A40" i="21"/>
  <c r="A38" i="21"/>
  <c r="C34" i="21"/>
  <c r="B32" i="21"/>
  <c r="A30" i="21"/>
  <c r="H25" i="21"/>
  <c r="J23" i="21"/>
  <c r="Q22" i="21"/>
  <c r="E19" i="21"/>
  <c r="L18" i="21"/>
  <c r="N16" i="21"/>
  <c r="N14" i="21"/>
  <c r="Q12" i="21"/>
  <c r="A40" i="37"/>
  <c r="A38" i="37"/>
  <c r="U34" i="37"/>
  <c r="U32" i="37"/>
  <c r="E34" i="37"/>
  <c r="C34" i="37"/>
  <c r="I32" i="37"/>
  <c r="E32" i="37"/>
  <c r="B32" i="37"/>
  <c r="A30" i="37"/>
  <c r="Z24" i="37"/>
  <c r="Y23" i="37"/>
  <c r="U23" i="37"/>
  <c r="K24" i="37"/>
  <c r="J23" i="37"/>
  <c r="S22" i="37"/>
  <c r="H25" i="37"/>
  <c r="O24" i="37"/>
  <c r="P23" i="37"/>
  <c r="Q22" i="37"/>
  <c r="A22" i="37"/>
  <c r="Y18" i="37"/>
  <c r="V18" i="37"/>
  <c r="Z15" i="37"/>
  <c r="U16" i="37"/>
  <c r="U15" i="37"/>
  <c r="P15" i="37"/>
  <c r="H18" i="37"/>
  <c r="A18" i="37"/>
  <c r="E19" i="37"/>
  <c r="L18" i="37"/>
  <c r="N16" i="37"/>
  <c r="N14" i="37"/>
  <c r="A15" i="37"/>
  <c r="Q12" i="37"/>
  <c r="A40" i="38"/>
  <c r="A38" i="38"/>
  <c r="U34" i="38"/>
  <c r="U32" i="38"/>
  <c r="E34" i="38"/>
  <c r="C34" i="38"/>
  <c r="I32" i="38"/>
  <c r="E32" i="38"/>
  <c r="B32" i="38"/>
  <c r="A30" i="38"/>
  <c r="Z24" i="38"/>
  <c r="Y23" i="38"/>
  <c r="U23" i="38"/>
  <c r="S22" i="38"/>
  <c r="H25" i="38"/>
  <c r="O24" i="38"/>
  <c r="P23" i="38"/>
  <c r="Q22" i="38"/>
  <c r="K24" i="38"/>
  <c r="J23" i="38"/>
  <c r="A22" i="38"/>
  <c r="Y18" i="38"/>
  <c r="V18" i="38"/>
  <c r="E19" i="38"/>
  <c r="L18" i="38"/>
  <c r="H18" i="38"/>
  <c r="A18" i="38"/>
  <c r="Z15" i="38"/>
  <c r="U16" i="38"/>
  <c r="U15" i="38"/>
  <c r="P15" i="38"/>
  <c r="N16" i="38"/>
  <c r="N14" i="38"/>
  <c r="A15" i="38"/>
  <c r="Q12" i="38" l="1"/>
  <c r="A40" i="22"/>
  <c r="A38" i="22"/>
  <c r="U34" i="22"/>
  <c r="U32" i="22"/>
  <c r="E34" i="22"/>
  <c r="C34" i="22"/>
  <c r="I32" i="22"/>
  <c r="E32" i="22"/>
  <c r="B32" i="22"/>
  <c r="A30" i="22"/>
  <c r="H25" i="22"/>
  <c r="Z24" i="22"/>
  <c r="O24" i="22"/>
  <c r="K24" i="22"/>
  <c r="Y23" i="22"/>
  <c r="U23" i="22"/>
  <c r="P23" i="22"/>
  <c r="J23" i="22"/>
  <c r="S22" i="22"/>
  <c r="Q22" i="22"/>
  <c r="A22" i="22"/>
  <c r="E19" i="22"/>
  <c r="Y18" i="22"/>
  <c r="V18" i="22"/>
  <c r="L18" i="22"/>
  <c r="H18" i="22"/>
  <c r="A18" i="22"/>
  <c r="Z15" i="22"/>
  <c r="U16" i="22"/>
  <c r="U15" i="22"/>
  <c r="P15" i="22"/>
  <c r="N16" i="22"/>
  <c r="N14" i="22"/>
  <c r="A15" i="22"/>
  <c r="Q12" i="22"/>
  <c r="A40" i="36"/>
  <c r="A38" i="36"/>
  <c r="U34" i="36"/>
  <c r="U32" i="36"/>
  <c r="E34" i="36"/>
  <c r="C34" i="36"/>
  <c r="I32" i="36"/>
  <c r="E32" i="36"/>
  <c r="B32" i="36"/>
  <c r="A30" i="36"/>
  <c r="H25" i="36"/>
  <c r="Z24" i="36"/>
  <c r="Y23" i="36"/>
  <c r="U23" i="36"/>
  <c r="S22" i="36"/>
  <c r="O24" i="36"/>
  <c r="Q22" i="36"/>
  <c r="P23" i="36"/>
  <c r="K24" i="36"/>
  <c r="J23" i="36"/>
  <c r="A22" i="36"/>
  <c r="E19" i="36"/>
  <c r="Y18" i="36"/>
  <c r="V18" i="36"/>
  <c r="L18" i="36"/>
  <c r="H18" i="36"/>
  <c r="U16" i="36"/>
  <c r="U15" i="36"/>
  <c r="Z15" i="36"/>
  <c r="P15" i="36"/>
  <c r="N16" i="36"/>
  <c r="N14" i="36"/>
  <c r="A18" i="36"/>
  <c r="A15" i="36"/>
  <c r="Q12" i="36"/>
  <c r="A40" i="35"/>
  <c r="A38" i="35"/>
  <c r="U34" i="35"/>
  <c r="U32" i="35"/>
  <c r="E34" i="35"/>
  <c r="C34" i="35"/>
  <c r="I32" i="35"/>
  <c r="E32" i="35"/>
  <c r="B32" i="35"/>
  <c r="A30" i="35"/>
  <c r="H25" i="35"/>
  <c r="Z24" i="35"/>
  <c r="Y23" i="35"/>
  <c r="U23" i="35"/>
  <c r="O24" i="35"/>
  <c r="P23" i="35"/>
  <c r="K24" i="35"/>
  <c r="J23" i="35"/>
  <c r="S22" i="35"/>
  <c r="Q22" i="35"/>
  <c r="A22" i="35"/>
  <c r="E19" i="35"/>
  <c r="V18" i="35"/>
  <c r="L18" i="35"/>
  <c r="H18" i="35"/>
  <c r="A18" i="35"/>
  <c r="Z15" i="35"/>
  <c r="U16" i="35"/>
  <c r="U15" i="35"/>
  <c r="P15" i="35"/>
  <c r="N16" i="35"/>
  <c r="N14" i="35"/>
  <c r="A15" i="35"/>
  <c r="Q12" i="35"/>
  <c r="A40" i="34"/>
  <c r="A38" i="34"/>
  <c r="U34" i="34"/>
  <c r="U32" i="34"/>
  <c r="E34" i="34"/>
  <c r="C34" i="34"/>
  <c r="I32" i="34"/>
  <c r="E32" i="34"/>
  <c r="B32" i="34"/>
  <c r="A30" i="34"/>
  <c r="Z24" i="34"/>
  <c r="Y23" i="34"/>
  <c r="U23" i="34"/>
  <c r="H25" i="34"/>
  <c r="O24" i="34"/>
  <c r="P23" i="34"/>
  <c r="K24" i="34"/>
  <c r="J23" i="34"/>
  <c r="S22" i="34"/>
  <c r="Q22" i="34"/>
  <c r="A22" i="34"/>
  <c r="E19" i="34"/>
  <c r="Y18" i="34"/>
  <c r="V18" i="34"/>
  <c r="L18" i="34"/>
  <c r="H18" i="34"/>
  <c r="A18" i="34"/>
  <c r="Z15" i="34"/>
  <c r="U16" i="34"/>
  <c r="U15" i="34"/>
  <c r="P15" i="34"/>
  <c r="N16" i="34"/>
  <c r="N14" i="34"/>
  <c r="A15" i="34"/>
  <c r="Q12" i="34"/>
  <c r="A40" i="33"/>
  <c r="A38" i="33"/>
  <c r="U34" i="33"/>
  <c r="U32" i="33"/>
  <c r="E34" i="33"/>
  <c r="C34" i="33"/>
  <c r="I32" i="33"/>
  <c r="E32" i="33"/>
  <c r="B32" i="33"/>
  <c r="A30" i="33"/>
  <c r="H25" i="33"/>
  <c r="Z24" i="33"/>
  <c r="O24" i="33"/>
  <c r="K24" i="33"/>
  <c r="Y23" i="33"/>
  <c r="U23" i="33"/>
  <c r="P23" i="33"/>
  <c r="J23" i="33"/>
  <c r="S22" i="33"/>
  <c r="Q22" i="33"/>
  <c r="A22" i="33"/>
  <c r="E19" i="33"/>
  <c r="Y18" i="33"/>
  <c r="V18" i="33"/>
  <c r="L18" i="33"/>
  <c r="H18" i="33"/>
  <c r="A18" i="33"/>
  <c r="Z15" i="33"/>
  <c r="U16" i="33"/>
  <c r="U15" i="33"/>
  <c r="P15" i="33"/>
  <c r="N16" i="33"/>
  <c r="N14" i="33"/>
  <c r="A15" i="33"/>
  <c r="Q12" i="33"/>
  <c r="U34" i="32"/>
  <c r="U32" i="32"/>
  <c r="E34" i="32"/>
  <c r="C34" i="32"/>
  <c r="I32" i="32"/>
  <c r="E32" i="32"/>
  <c r="B32" i="32"/>
  <c r="A40" i="32"/>
  <c r="A38" i="32"/>
  <c r="A30" i="32"/>
  <c r="H25" i="32"/>
  <c r="Z24" i="32"/>
  <c r="Y23" i="32"/>
  <c r="S22" i="32"/>
  <c r="U23" i="32"/>
  <c r="O24" i="32"/>
  <c r="P23" i="32"/>
  <c r="Q22" i="32"/>
  <c r="K24" i="32"/>
  <c r="J23" i="32"/>
  <c r="A22" i="32"/>
  <c r="E19" i="32"/>
  <c r="Y18" i="32"/>
  <c r="V18" i="32"/>
  <c r="L18" i="32"/>
  <c r="H18" i="32"/>
  <c r="A18" i="32"/>
  <c r="Z15" i="32"/>
  <c r="U16" i="32"/>
  <c r="U15" i="32"/>
  <c r="P15" i="32"/>
  <c r="N16" i="32"/>
  <c r="N14" i="32"/>
  <c r="A15" i="32"/>
  <c r="Q12" i="32"/>
  <c r="A40" i="30"/>
  <c r="A38" i="30"/>
  <c r="U34" i="30"/>
  <c r="U32" i="30"/>
  <c r="E34" i="30"/>
  <c r="C34" i="30"/>
  <c r="I32" i="30"/>
  <c r="E32" i="30"/>
  <c r="B32" i="30"/>
  <c r="A30" i="30"/>
  <c r="H25" i="30"/>
  <c r="Z24" i="30"/>
  <c r="O24" i="30"/>
  <c r="K24" i="30"/>
  <c r="S22" i="30"/>
  <c r="R31" i="30" s="1"/>
  <c r="Q22" i="30"/>
  <c r="Y23" i="30"/>
  <c r="U23" i="30"/>
  <c r="P23" i="30"/>
  <c r="J23" i="30"/>
  <c r="A22" i="30"/>
  <c r="E19" i="30"/>
  <c r="Y18" i="30"/>
  <c r="V18" i="30"/>
  <c r="L18" i="30"/>
  <c r="H18" i="30"/>
  <c r="A18" i="30"/>
  <c r="Z15" i="30"/>
  <c r="U16" i="30"/>
  <c r="U15" i="30"/>
  <c r="P15" i="30"/>
  <c r="N16" i="30"/>
  <c r="N14" i="30"/>
  <c r="A15" i="30"/>
  <c r="Q12" i="30"/>
  <c r="A40" i="29"/>
  <c r="A38" i="29"/>
  <c r="U34" i="29"/>
  <c r="U32" i="29"/>
  <c r="E34" i="29"/>
  <c r="C34" i="29"/>
  <c r="I32" i="29"/>
  <c r="E32" i="29"/>
  <c r="B32" i="29"/>
  <c r="A30" i="29"/>
  <c r="H25" i="29"/>
  <c r="Z24" i="29"/>
  <c r="Y23" i="29"/>
  <c r="U23" i="29"/>
  <c r="O24" i="29"/>
  <c r="P23" i="29"/>
  <c r="K24" i="29"/>
  <c r="J23" i="29"/>
  <c r="S22" i="29"/>
  <c r="R31" i="29" s="1"/>
  <c r="Q22" i="29"/>
  <c r="A22" i="29"/>
  <c r="Y18" i="29"/>
  <c r="V18" i="29"/>
  <c r="E19" i="29"/>
  <c r="L18" i="29"/>
  <c r="H18" i="29"/>
  <c r="A18" i="29"/>
  <c r="U16" i="29"/>
  <c r="U15" i="29"/>
  <c r="Z15" i="29"/>
  <c r="P15" i="29"/>
  <c r="N16" i="29"/>
  <c r="N14" i="29"/>
  <c r="A15" i="29"/>
  <c r="Q12" i="29"/>
  <c r="A40" i="31"/>
  <c r="A38" i="31"/>
  <c r="U34" i="31"/>
  <c r="U32" i="31"/>
  <c r="E34" i="31"/>
  <c r="C34" i="31"/>
  <c r="I32" i="31"/>
  <c r="E32" i="31"/>
  <c r="B32" i="31"/>
  <c r="A30" i="31"/>
  <c r="H25" i="31"/>
  <c r="Z24" i="31"/>
  <c r="Y23" i="31"/>
  <c r="U23" i="31"/>
  <c r="O24" i="31"/>
  <c r="P23" i="31"/>
  <c r="K24" i="31"/>
  <c r="J23" i="31"/>
  <c r="S22" i="31"/>
  <c r="R31" i="31" s="1"/>
  <c r="Q22" i="31"/>
  <c r="A22" i="31"/>
  <c r="E19" i="31"/>
  <c r="Y18" i="31"/>
  <c r="V18" i="31"/>
  <c r="L18" i="31"/>
  <c r="H18" i="31"/>
  <c r="A18" i="31"/>
  <c r="Z15" i="31"/>
  <c r="U16" i="31"/>
  <c r="U15" i="31"/>
  <c r="P15" i="31"/>
  <c r="N16" i="31"/>
  <c r="N14" i="31"/>
  <c r="A15" i="31"/>
  <c r="Q12" i="31"/>
  <c r="U34" i="28"/>
  <c r="U32" i="28"/>
  <c r="E34" i="28"/>
  <c r="C34" i="28"/>
  <c r="I32" i="28"/>
  <c r="E32" i="28"/>
  <c r="B32" i="28"/>
  <c r="A30" i="28"/>
  <c r="H25" i="28"/>
  <c r="K24" i="28"/>
  <c r="O24" i="28"/>
  <c r="Z24" i="28"/>
  <c r="Y23" i="28"/>
  <c r="U23" i="28"/>
  <c r="P23" i="28"/>
  <c r="J23" i="28"/>
  <c r="S22" i="28"/>
  <c r="Q22" i="28"/>
  <c r="A22" i="28"/>
  <c r="E19" i="28"/>
  <c r="Y18" i="28"/>
  <c r="V18" i="28"/>
  <c r="L18" i="28"/>
  <c r="H18" i="28"/>
  <c r="A18" i="28"/>
  <c r="Z15" i="28"/>
  <c r="U16" i="28"/>
  <c r="U15" i="28"/>
  <c r="P15" i="28"/>
  <c r="N16" i="28"/>
  <c r="N14" i="28"/>
  <c r="A15" i="28"/>
  <c r="Q12" i="28"/>
  <c r="A38" i="28"/>
  <c r="A40" i="28"/>
  <c r="U34" i="27"/>
  <c r="U32" i="27"/>
  <c r="E34" i="27"/>
  <c r="C34" i="27"/>
  <c r="I32" i="27"/>
  <c r="E32" i="27"/>
  <c r="B32" i="27"/>
  <c r="A30" i="27"/>
  <c r="H25" i="27"/>
  <c r="Z24" i="27"/>
  <c r="O24" i="27"/>
  <c r="K24" i="27"/>
  <c r="Y23" i="27"/>
  <c r="U23" i="27"/>
  <c r="P23" i="27"/>
  <c r="J23" i="27"/>
  <c r="S22" i="27"/>
  <c r="Q22" i="27"/>
  <c r="A22" i="27"/>
  <c r="E19" i="27"/>
  <c r="Y18" i="27"/>
  <c r="V18" i="27"/>
  <c r="L18" i="27"/>
  <c r="H18" i="27"/>
  <c r="A18" i="27"/>
  <c r="Z15" i="27"/>
  <c r="U16" i="27"/>
  <c r="U15" i="27"/>
  <c r="P15" i="27"/>
  <c r="N16" i="27"/>
  <c r="N14" i="27"/>
  <c r="A15" i="27"/>
  <c r="Q12" i="27"/>
  <c r="A40" i="27"/>
  <c r="A38" i="27"/>
  <c r="A38" i="26"/>
  <c r="U34" i="26"/>
  <c r="U32" i="26"/>
  <c r="C34" i="26"/>
  <c r="E34" i="26" s="1"/>
  <c r="I32" i="26"/>
  <c r="E32" i="26"/>
  <c r="B32" i="26"/>
  <c r="A30" i="26"/>
  <c r="H25" i="26"/>
  <c r="Z24" i="26"/>
  <c r="O24" i="26"/>
  <c r="K24" i="26"/>
  <c r="Y23" i="26"/>
  <c r="U23" i="26"/>
  <c r="P23" i="26"/>
  <c r="J23" i="26"/>
  <c r="S22" i="26"/>
  <c r="Q22" i="26"/>
  <c r="A22" i="26"/>
  <c r="E19" i="26"/>
  <c r="Y18" i="26"/>
  <c r="V18" i="26"/>
  <c r="L18" i="26"/>
  <c r="H18" i="26"/>
  <c r="A18" i="26"/>
  <c r="Z15" i="26"/>
  <c r="U16" i="26"/>
  <c r="U15" i="26"/>
  <c r="P15" i="26"/>
  <c r="N16" i="26"/>
  <c r="N14" i="26"/>
  <c r="A15" i="26"/>
  <c r="Q12" i="26"/>
  <c r="A40" i="26"/>
  <c r="A40" i="25"/>
  <c r="A38" i="25"/>
  <c r="E34" i="25"/>
  <c r="C34" i="25"/>
  <c r="I32" i="25"/>
  <c r="E32" i="25"/>
  <c r="B32" i="25"/>
  <c r="A30" i="25"/>
  <c r="H25" i="25"/>
  <c r="Z24" i="25"/>
  <c r="Y23" i="25"/>
  <c r="U23" i="25"/>
  <c r="O24" i="25"/>
  <c r="P23" i="25"/>
  <c r="K24" i="25"/>
  <c r="J23" i="25"/>
  <c r="S22" i="25"/>
  <c r="R31" i="25" s="1"/>
  <c r="Q22" i="25"/>
  <c r="A22" i="25"/>
  <c r="E19" i="25"/>
  <c r="Y18" i="25"/>
  <c r="V18" i="25"/>
  <c r="L18" i="25"/>
  <c r="H18" i="25"/>
  <c r="A18" i="25"/>
  <c r="Z15" i="25"/>
  <c r="U16" i="25"/>
  <c r="U15" i="25"/>
  <c r="P15" i="25"/>
  <c r="N16" i="25"/>
  <c r="N14" i="25"/>
  <c r="A15" i="25"/>
  <c r="Q12" i="25"/>
  <c r="A40" i="24"/>
  <c r="A38" i="24"/>
  <c r="U34" i="24"/>
  <c r="U32" i="24"/>
  <c r="E34" i="24"/>
  <c r="C34" i="24"/>
  <c r="I32" i="24"/>
  <c r="E32" i="24"/>
  <c r="B32" i="24"/>
  <c r="A30" i="24"/>
  <c r="Z24" i="24"/>
  <c r="H25" i="24"/>
  <c r="O24" i="24"/>
  <c r="K24" i="24"/>
  <c r="Y23" i="24"/>
  <c r="U23" i="24"/>
  <c r="P23" i="24"/>
  <c r="J23" i="24"/>
  <c r="S22" i="24"/>
  <c r="R31" i="24" s="1"/>
  <c r="Q22" i="24"/>
  <c r="A22" i="24"/>
  <c r="E19" i="24"/>
  <c r="Y18" i="24"/>
  <c r="V18" i="24"/>
  <c r="L18" i="24"/>
  <c r="H18" i="24"/>
  <c r="A18" i="24"/>
  <c r="Z15" i="24"/>
  <c r="U16" i="24"/>
  <c r="U15" i="24"/>
  <c r="P15" i="24"/>
  <c r="N16" i="24"/>
  <c r="N14" i="24"/>
  <c r="A15" i="24"/>
  <c r="Q12" i="24"/>
  <c r="A40" i="23"/>
  <c r="A38" i="23"/>
  <c r="U34" i="23"/>
  <c r="U32" i="23"/>
  <c r="E34" i="23"/>
  <c r="C34" i="23"/>
  <c r="I32" i="23"/>
  <c r="E32" i="23"/>
  <c r="B32" i="23"/>
  <c r="A30" i="23"/>
  <c r="H25" i="23"/>
  <c r="Z24" i="23"/>
  <c r="Y23" i="23"/>
  <c r="U23" i="23"/>
  <c r="O24" i="23"/>
  <c r="P23" i="23"/>
  <c r="K24" i="23"/>
  <c r="J23" i="23"/>
  <c r="S22" i="23"/>
  <c r="R31" i="23" s="1"/>
  <c r="Q22" i="23"/>
  <c r="A22" i="23"/>
  <c r="E19" i="23"/>
  <c r="Y18" i="23"/>
  <c r="V18" i="23"/>
  <c r="L18" i="23"/>
  <c r="H18" i="23"/>
  <c r="A18" i="23"/>
  <c r="Z15" i="23"/>
  <c r="U16" i="23"/>
  <c r="U15" i="23"/>
  <c r="P15" i="23"/>
  <c r="N16" i="23"/>
  <c r="N14" i="23"/>
  <c r="A15" i="23"/>
  <c r="Q12" i="23"/>
  <c r="R31" i="36"/>
  <c r="E12" i="36"/>
  <c r="A40" i="20"/>
  <c r="A38" i="20"/>
  <c r="U32" i="20"/>
  <c r="U34" i="20"/>
  <c r="C34" i="20"/>
  <c r="E34" i="20" s="1"/>
  <c r="I32" i="20"/>
  <c r="E32" i="20"/>
  <c r="B32" i="20"/>
  <c r="A30" i="20"/>
  <c r="H25" i="20"/>
  <c r="Z24" i="20"/>
  <c r="O24" i="20"/>
  <c r="K24" i="20"/>
  <c r="Y23" i="20"/>
  <c r="U23" i="20"/>
  <c r="P23" i="20"/>
  <c r="J23" i="20"/>
  <c r="S22" i="20"/>
  <c r="R31" i="20" s="1"/>
  <c r="Q22" i="20"/>
  <c r="A22" i="20"/>
  <c r="E19" i="20"/>
  <c r="Y18" i="20"/>
  <c r="V18" i="20"/>
  <c r="L18" i="20"/>
  <c r="H18" i="20"/>
  <c r="A18" i="20"/>
  <c r="Z15" i="20"/>
  <c r="U16" i="20"/>
  <c r="U15" i="20"/>
  <c r="P15" i="20"/>
  <c r="N16" i="20"/>
  <c r="N14" i="20"/>
  <c r="A15" i="20"/>
  <c r="Q12" i="20"/>
  <c r="I32" i="21"/>
  <c r="R31" i="21"/>
  <c r="E12" i="21"/>
  <c r="R31" i="37"/>
  <c r="E12" i="37"/>
  <c r="R31" i="38"/>
  <c r="E12" i="38"/>
  <c r="R31" i="22"/>
  <c r="E12" i="22"/>
  <c r="R31" i="35"/>
  <c r="Y18" i="35"/>
  <c r="E12" i="35"/>
  <c r="R31" i="34"/>
  <c r="E12" i="34"/>
  <c r="R31" i="33"/>
  <c r="E12" i="33"/>
  <c r="R31" i="32"/>
  <c r="E12" i="32"/>
  <c r="E12" i="31"/>
  <c r="E12" i="30"/>
  <c r="E12" i="29"/>
  <c r="R31" i="28"/>
  <c r="E12" i="28"/>
  <c r="R31" i="27"/>
  <c r="E12" i="27"/>
  <c r="R31" i="26"/>
  <c r="E12" i="26"/>
  <c r="U34" i="25"/>
  <c r="U32" i="25"/>
  <c r="E12" i="25"/>
  <c r="E12" i="24"/>
  <c r="E12" i="23"/>
  <c r="R33" i="20"/>
  <c r="E12" i="20"/>
  <c r="A40" i="2"/>
  <c r="O24" i="2"/>
  <c r="K24" i="2"/>
  <c r="J23" i="2"/>
  <c r="P23" i="2"/>
  <c r="E19" i="2"/>
  <c r="Y18" i="2"/>
  <c r="V18" i="2"/>
  <c r="H25" i="2"/>
  <c r="Z15" i="2"/>
  <c r="C34" i="2"/>
  <c r="E34" i="2" s="1"/>
  <c r="E32" i="2"/>
  <c r="B32" i="2"/>
  <c r="U16" i="2"/>
  <c r="U15" i="2"/>
  <c r="U34" i="2"/>
  <c r="U23" i="2"/>
  <c r="Z24" i="2"/>
  <c r="Y23" i="2"/>
  <c r="U32" i="2"/>
  <c r="S22" i="2"/>
  <c r="R33" i="2" s="1"/>
  <c r="I32" i="2"/>
  <c r="R31" i="2"/>
  <c r="E12" i="2"/>
  <c r="A38" i="2"/>
  <c r="A30" i="2"/>
  <c r="Q22" i="2"/>
  <c r="A22" i="2"/>
  <c r="A18" i="2"/>
  <c r="Q12" i="2"/>
  <c r="L18" i="2"/>
  <c r="H18" i="2"/>
  <c r="P15" i="2"/>
  <c r="N16" i="2"/>
  <c r="A15" i="2"/>
  <c r="N14" i="2"/>
  <c r="R33" i="21" l="1"/>
  <c r="R33" i="37"/>
  <c r="R33" i="38"/>
  <c r="R33" i="22"/>
  <c r="R33" i="36"/>
  <c r="R33" i="35"/>
  <c r="R33" i="34"/>
  <c r="R33" i="33"/>
  <c r="R33" i="32"/>
  <c r="R33" i="31"/>
  <c r="R33" i="30"/>
  <c r="R33" i="29"/>
  <c r="R33" i="28"/>
  <c r="R33" i="27"/>
  <c r="R33" i="26"/>
  <c r="R33" i="25"/>
  <c r="R33" i="24"/>
  <c r="R33" i="23"/>
</calcChain>
</file>

<file path=xl/sharedStrings.xml><?xml version="1.0" encoding="utf-8"?>
<sst xmlns="http://schemas.openxmlformats.org/spreadsheetml/2006/main" count="2542" uniqueCount="313">
  <si>
    <t>NOTAS PARA AJUDAR A PREENCHER O FORMULÁRIO DE MULTIPLOS REPORTES (PREENCHIMENTO AUTOMATICO DOS CMA F4 CARSAMMA)</t>
  </si>
  <si>
    <t>A</t>
  </si>
  <si>
    <t>B</t>
  </si>
  <si>
    <t>C</t>
  </si>
  <si>
    <t>D</t>
  </si>
  <si>
    <t>E</t>
  </si>
  <si>
    <t>F</t>
  </si>
  <si>
    <t>G</t>
  </si>
  <si>
    <t>COLUNAS</t>
  </si>
  <si>
    <t>ESPECIFICAÇÃO DOS ITENS COM AS COLUNAS:</t>
  </si>
  <si>
    <t>Seqüência</t>
  </si>
  <si>
    <t>ÓRGÃO / FIR
QUE REPORTA
(2)</t>
  </si>
  <si>
    <t>FIR ou QUEM
COMETEU
O ERRO / FALHA</t>
  </si>
  <si>
    <t>DATA DA
OCORRENCIA
(7)</t>
  </si>
  <si>
    <t>NOME DO
OPR DA AERONAVE
(3)</t>
  </si>
  <si>
    <t>INDICATIVO
DE CHAMADA
(4)</t>
  </si>
  <si>
    <t>REGISTRO
DA AERONAVE
(4)</t>
  </si>
  <si>
    <t xml:space="preserve">ENTRE COM O NÚMERO SEQUENCIAL PARA DESCREVER OS REPORTAR, POR DATA E HORA. </t>
  </si>
  <si>
    <t>SBBS</t>
  </si>
  <si>
    <t>SBCW</t>
  </si>
  <si>
    <t>TAM</t>
  </si>
  <si>
    <t>TAM1803</t>
  </si>
  <si>
    <t>N348AS</t>
  </si>
  <si>
    <t>PREENCHA COM AS 4 (QUATRO) LETRAS DE IDENTIFICAÇÃO OACI DA FIR OU O NOME DA FIR NOTIFICADORA.</t>
  </si>
  <si>
    <t>PREENCHA COM AS 4 (QUATRO) LETRAS DE IDENTIFICAÇÃO OACI DA FIR OU O NOME DA FIR QUE ESTÁ SENDO REPORTADA OU QUEM COMETE A FALHA..</t>
  </si>
  <si>
    <t>ENTRE COM A DATA DA OCORRÊNCIA (DD/MM/AA)</t>
  </si>
  <si>
    <t>ENTRE COM A DATA DO ENVIO DO FORMULÁRIO. (AO FINAL DO PREENCHIMENTO DA PLANILHA)</t>
  </si>
  <si>
    <t>DATA DE HOJE
(1)</t>
  </si>
  <si>
    <t xml:space="preserve">ENTRE COM AS 3 (TRÊS) LETRAS DE IDENTIFICAÇÃO OACI (AVIAÇÃO REGULAR), OU NO CASO DE AVIAÇÃO GERAL, COLOQUE O NOME DO OPERADOR/PROPRIETÁRIO. </t>
  </si>
  <si>
    <t>DATA DO ENVIO ===&gt;&gt;&gt;</t>
  </si>
  <si>
    <t xml:space="preserve"> </t>
  </si>
  <si>
    <t xml:space="preserve">ENTRE COM O INDICATIVO DE CHAMADA </t>
  </si>
  <si>
    <t>ENTRE COM O REGISTRO (MATRÍCULA) DA AERONAVE).</t>
  </si>
  <si>
    <t>H</t>
  </si>
  <si>
    <t>ENTRE COM O DESIGNATIVO OACI, CONFORME O DOC 8643 OACI, POR EXEMPLO, PARA AIRBUS A320-211, ENTRE A322; PARA BOEING B747-438, ENTRE B744.</t>
  </si>
  <si>
    <t>I</t>
  </si>
  <si>
    <t>J</t>
  </si>
  <si>
    <t>K</t>
  </si>
  <si>
    <t>L</t>
  </si>
  <si>
    <t>M</t>
  </si>
  <si>
    <t>N</t>
  </si>
  <si>
    <t>ENTRE COM A HORA DA OCORRÊNCIA (HH:MM).</t>
  </si>
  <si>
    <t>TIPO DA
AERONAVE
(5)</t>
  </si>
  <si>
    <t>HORA DO
EVENTO (UTC)
(8)</t>
  </si>
  <si>
    <t>POSIÇÃO DA
OCORRENCIA
(9)</t>
  </si>
  <si>
    <t>POSIÇÃO
PARA O
 RISCO</t>
  </si>
  <si>
    <t>COND. MET.
IMC ou VMC
(10)</t>
  </si>
  <si>
    <t>AWY
(11)</t>
  </si>
  <si>
    <t>PROC / DEST
(ROTA AUTORIZADA DO VOO)
(11)</t>
  </si>
  <si>
    <t>ENTRE COM O LOCAL DA OCORRÊNCIA (FIXO, LAT/LONG OU RADIAL E MILHAS NAUTICAS DE UM AUXÍLIO).</t>
  </si>
  <si>
    <t>B767</t>
  </si>
  <si>
    <t>MOXEP</t>
  </si>
  <si>
    <t>IMC</t>
  </si>
  <si>
    <t>UA321</t>
  </si>
  <si>
    <t>SBEG (Eduardo Gomes) / SBGL (Galeão)</t>
  </si>
  <si>
    <t>POSIÇÃO PARA O RISCO. DEIXAR EM BRANCO SERÁ PREENCHIDO PELA CARSAMMA</t>
  </si>
  <si>
    <t>MARQUE AS CONDIÇÕES METEOROLOGICAS QUANDO DA OCORRÊNCIA. (IMC ou VMC)</t>
  </si>
  <si>
    <t>PREENCHIDO
PELA
CARSAMMA</t>
  </si>
  <si>
    <t>ENTRE COM O NOME DA AEROVIA QUE CONTEM O PONTO REPORTADO NA COLUNA "J". (NO CASO DE VOO DIRETO OU ALEATÓRIO, ENTRE COM  "DCT").</t>
  </si>
  <si>
    <t>PREENCHA COM A PRODECENCIA / DESTINO DO VOO USANDO AS 4 (QUATRO) LETRAS DE IDENTIFICAÇÃO OACI DO AERODROMO. (CASO COLUNA "M" DCT ROTA AUTZ)</t>
  </si>
  <si>
    <t>O</t>
  </si>
  <si>
    <t>MODO C ou ADS VISUALIZADO? RESPONDA "SIM" OU "NÃO".</t>
  </si>
  <si>
    <t>P</t>
  </si>
  <si>
    <t>Q</t>
  </si>
  <si>
    <t>R</t>
  </si>
  <si>
    <t>S</t>
  </si>
  <si>
    <t>T</t>
  </si>
  <si>
    <t>U</t>
  </si>
  <si>
    <t>ENTRE COM O NÍVEL DE VOO AUTORIZADO.</t>
  </si>
  <si>
    <t>MODE C ou ADS VISUALIZADO?
(SIM ou NÃO)
(6)</t>
  </si>
  <si>
    <t>FL
AUTORIZADO
(12)</t>
  </si>
  <si>
    <t>FL FINAL
OBS / REPOR
(17)</t>
  </si>
  <si>
    <t>DESVIO
(+ / - ft)
(14)</t>
  </si>
  <si>
    <t>DURAÇÃO
DO DESVIO
(13)</t>
  </si>
  <si>
    <t>DURAÇÃO 
GTE</t>
  </si>
  <si>
    <t>FONTE
(MODO C, ADS, PILOTO, OUTROS)
(17)</t>
  </si>
  <si>
    <t>ENTRE COM O NÍVEL DE VOO OBSERVADO OU REPORTADO PELO PILOTO. (FL FINAL)</t>
  </si>
  <si>
    <t>SIM</t>
  </si>
  <si>
    <t>N/A</t>
  </si>
  <si>
    <t>MODO C</t>
  </si>
  <si>
    <t>COLOQUE O MAIOR DESVIO OBSERVADO EM PÉS. ("+" SE FOR PARA CIMA E "-" SE PARA BAIXO. (NO CASO DO DESVIO PARA CIMA O SINAL "+" PODE SER OMITIDO)</t>
  </si>
  <si>
    <r>
      <t>ENTRE COM O ESTIMADO "</t>
    </r>
    <r>
      <rPr>
        <b/>
        <sz val="10"/>
        <color indexed="8"/>
        <rFont val="Calibri"/>
        <family val="2"/>
        <scheme val="minor"/>
      </rPr>
      <t>EM SEGUNDOS</t>
    </r>
    <r>
      <rPr>
        <sz val="10"/>
        <color indexed="8"/>
        <rFont val="Calibri"/>
        <family val="2"/>
        <scheme val="minor"/>
      </rPr>
      <t>", DO TEMPO VOADO EM NÍVEL INCORRETO. (SE NÃO FOR MEDIDO COLOCAR "N/A")</t>
    </r>
  </si>
  <si>
    <t>NÃO
PREENCHER</t>
  </si>
  <si>
    <t>DURAÇÃO GTE. DEIXAR EM BRANCO SERÁ PREENCHIDO PELA CARSAMMA.</t>
  </si>
  <si>
    <t>INDIQUE A FONTE DA INFORMAÇÃO DO NIVEL FINAL OBSERVADO/REPORTADO (PILOTO, MODO C, MODO S, ADS ou OUTROS).</t>
  </si>
  <si>
    <t>V, W, X, Y</t>
  </si>
  <si>
    <t>TIME (S), TIME (Op), N (S), N (Op). DEIXAR EM BRANCO SERÁ PREENCHIDO PELA CARSAMMA</t>
  </si>
  <si>
    <t>V</t>
  </si>
  <si>
    <t>W</t>
  </si>
  <si>
    <t>X</t>
  </si>
  <si>
    <t>Y</t>
  </si>
  <si>
    <t>Z</t>
  </si>
  <si>
    <t>AA</t>
  </si>
  <si>
    <t>AB</t>
  </si>
  <si>
    <t>INDIQUE O CÓDIGO DA FALHA / ERRO, CONFORME TABELA ABAIXO. (NÃO É OBRIGATÓRIO)</t>
  </si>
  <si>
    <t>Time 
(S)</t>
  </si>
  <si>
    <t>Time 
(Op)</t>
  </si>
  <si>
    <t>n 
(S)</t>
  </si>
  <si>
    <t>n 
(Op)</t>
  </si>
  <si>
    <t>CODIGO</t>
  </si>
  <si>
    <t>CODIGO 
GTE</t>
  </si>
  <si>
    <t>CAUSA DO DESVIO
(16)</t>
  </si>
  <si>
    <t>CODIGO GTE. DEIXAR EM BRANCO SERÁ PREENCHIDO PELA CARSAMMA</t>
  </si>
  <si>
    <t>I / H</t>
  </si>
  <si>
    <t>TURBULÊNCIA</t>
  </si>
  <si>
    <t>ENTRE COM A CAUSA DO DESVIO, CONFORME TABELA ABAIXO: (OBRIGATÓRIO). NOTA: DEIXAR EM BRANCO CASO A COLUNA "Z" TENHA SIDO PREENCHIDA.</t>
  </si>
  <si>
    <t>PREENCHIDO SOMENTE 
PELA CARSAMMA</t>
  </si>
  <si>
    <t>CÓDIGO</t>
  </si>
  <si>
    <t>DESCRIÇÃO DA FALHA / ERRO</t>
  </si>
  <si>
    <t>Falha na subida / descida conforme autorizado.</t>
  </si>
  <si>
    <t>Desvio devido à falha de equipamento no ar dando lugar a uma troca não intencional ou não detectada do nivel de voo.</t>
  </si>
  <si>
    <t>Subida / descida sem autorização do Órgão ATC.</t>
  </si>
  <si>
    <t>Desvio devido à turbulência ou outras causas relacionadas com as condições meteorológicas.</t>
  </si>
  <si>
    <t>AC</t>
  </si>
  <si>
    <t>AD</t>
  </si>
  <si>
    <t>AE</t>
  </si>
  <si>
    <t>AF</t>
  </si>
  <si>
    <t>AG</t>
  </si>
  <si>
    <t>AH</t>
  </si>
  <si>
    <t>AI</t>
  </si>
  <si>
    <t>Operação ou interpretação dos equipamentos a bordo incorreta (ex.: operação incorreta das funções FMS ou sistema de navegação;  transcrição incorreta para o FMS de autorização ou re-autorização de Órgão ATC; Plano de voo seguido ao invés da autorização do Órgão ATC ou autorização original, cumprida em substituição a uma nova autorização pelo Órgão ATC; etc ...).</t>
  </si>
  <si>
    <t>Desvio devido a um aviso de resolução do sistema anticolisão (ACAS/TCAS); tripulação de voo segue corretamente um aviso de resolução do TCAS.</t>
  </si>
  <si>
    <t>OUTRO TRAFEGO ENVOLVIDO - (15)</t>
  </si>
  <si>
    <t>Erro repetitivo de ATC (ex: O Órgão ATC emite autorização incorreta ou o Piloto interpreta mensagem de autorização de forma incorreta).</t>
  </si>
  <si>
    <t>Desvio devido a um aviso de resolução do sistema anticolisão (ACAS/TCAS); tripulação de voo segue incorretamente um aviso de resolução do TCAS.</t>
  </si>
  <si>
    <t>DESCRIÇÃO DETALHADA 
DO DESVIO
(RESUMO)
(21)</t>
  </si>
  <si>
    <t>DESCRIÇÃO DETALHADA
COMENTÁRIOS DO PILOTO
(RESUMO)
(22)</t>
  </si>
  <si>
    <t>OBSERVAÇÃO</t>
  </si>
  <si>
    <t>DISTANCIA
ENTRE AS
AERONAVES</t>
  </si>
  <si>
    <t>2ª ACFT
Ind. de Chamada</t>
  </si>
  <si>
    <t>2ª ACFT
Registro</t>
  </si>
  <si>
    <t>2ª ACFT
Tipo da Acft</t>
  </si>
  <si>
    <t>Erros de coordenação entre Órgãos ATC de transferencia ou de responsabilidade pelo controle, como resultado de fatores humanos (ex.: coordenação tardia ou inexistente; hora incorreta de estimado / real; nivel de voo, rota ATS, etc... No se ajusta aos parâmetros acordados).</t>
  </si>
  <si>
    <t>Uma aeronave que não é aprovada RVSM a qual se prove separação RVSM (ex.: plano de voo indicando a aprovação RVSM, mas a aeronave não está aprovada; má interpretação do plano de voo por parte do Òrgão ATC).</t>
  </si>
  <si>
    <t>A ACFT REPORTOU TURB SOBRE SBBR</t>
  </si>
  <si>
    <t>GOL1432</t>
  </si>
  <si>
    <t>PRGLO</t>
  </si>
  <si>
    <t>B738</t>
  </si>
  <si>
    <t>Erros de coordenação entre Órgãos ATC de transferencia ou de responsabilidade pelo controle, como resultado de falha de equipamento ou problemas técnicos.</t>
  </si>
  <si>
    <t>Outros - isto inclui os voos que operam (incluindo subidas / descidas) en espaço aéreo em que a tripulação de voo não é capaz de estabelecer comunicação ar-terra normal com o Órgão ATS responsável.</t>
  </si>
  <si>
    <t>Desvio devido a evento de contingências do avião que leva a uma incapacidade repentina para manter o nivel de voo autorizado (ex.: falha de pressurização, falha do motor, etc).</t>
  </si>
  <si>
    <t>PREENCHIDO
SOMENTE
PELA CARSAMMA</t>
  </si>
  <si>
    <t>FAÇA UMA BREVE DESCRIÇÃO DO OCORRIDO.</t>
  </si>
  <si>
    <t>ESCREVA, SE HOUVER, OS COMENTÁRIOS DA TRIPULAÇÃO.</t>
  </si>
  <si>
    <t>AJ</t>
  </si>
  <si>
    <t>AK</t>
  </si>
  <si>
    <t>AL</t>
  </si>
  <si>
    <t>AM</t>
  </si>
  <si>
    <t>NA</t>
  </si>
  <si>
    <t>AO</t>
  </si>
  <si>
    <t>AP</t>
  </si>
  <si>
    <t>OBSERVAÇÃO. DEIXAR EM BRANCO. SERÁ PREENCHIDO PELA CARSAMMA</t>
  </si>
  <si>
    <t>OUTRO TRAFEGO ENVOLVIDO</t>
  </si>
  <si>
    <t>2ª ACFT
AWY - PROC/DEST</t>
  </si>
  <si>
    <t>FL 
2ª ACFT</t>
  </si>
  <si>
    <t>POSIÇÃO
2ª ACFT</t>
  </si>
  <si>
    <t>PROB</t>
  </si>
  <si>
    <t>PESO 
DURAC</t>
  </si>
  <si>
    <t>SEVERID</t>
  </si>
  <si>
    <t>RADAR</t>
  </si>
  <si>
    <t>ENTRE COM A DISTANCIA ENTRE OS TRÁFEGOS.</t>
  </si>
  <si>
    <t>UA321 - KJFK / SBCT</t>
  </si>
  <si>
    <t>ENTRE COM O INDICATIVO DE CHAMADA.</t>
  </si>
  <si>
    <t>ENTRE COM O REGISTRO, MATRÍCULA DA AERONAVE</t>
  </si>
  <si>
    <t>PREENCHIDO SOMENTE PELA CARSAMMA</t>
  </si>
  <si>
    <t>ENTRE COM O TIPO DA AERONAVE.</t>
  </si>
  <si>
    <t>ENTRE COM A ROTA (AWY - PROCEDENCIA E DESTINO).</t>
  </si>
  <si>
    <t>AQ</t>
  </si>
  <si>
    <t>AR</t>
  </si>
  <si>
    <t>AS</t>
  </si>
  <si>
    <t>AT</t>
  </si>
  <si>
    <t>AU</t>
  </si>
  <si>
    <t>AV</t>
  </si>
  <si>
    <t>AW</t>
  </si>
  <si>
    <t>ENTRE COM O NÍVEL DE VOO.</t>
  </si>
  <si>
    <t>STATUS RVSM</t>
  </si>
  <si>
    <t>ENTRE COM A POSIÇÃO DA AERONAVE. (FIXO, LAT/LONG OU RADIAL E MILHAS NAUTICAS DE UM AUXÍLIO).</t>
  </si>
  <si>
    <t>WEATHER</t>
  </si>
  <si>
    <t>OUTRO 
TRAF</t>
  </si>
  <si>
    <t>VALOR
RISCO</t>
  </si>
  <si>
    <t>AM à AS</t>
  </si>
  <si>
    <t>USO DOS DADOS PARA O CÁLCULO DO VALOR DE RISCO. DEIXAR EM BRANCO. SERÁ PRENCHIDO PELA CARSAMMA.</t>
  </si>
  <si>
    <t>AT à BD</t>
  </si>
  <si>
    <t>USO DOS DADOS PARA VERIFICAÇÃO DO STATUS RVSM DA AERONAVE. DEIXAR EM BRANCO. SERÁ PREENCHIDO PELA CARSAMMA.</t>
  </si>
  <si>
    <t>OBS 1:</t>
  </si>
  <si>
    <t>NESTA ABA ESTÁ TODO O ROTEIRO DE COMO PREENCHER A PLANILA.</t>
  </si>
  <si>
    <t>OBS 2:</t>
  </si>
  <si>
    <t>NA ABA "FOLHA PARA INFO REPORTES" USÁ-LA PARA INFORMAR SE OCORRERAM OU NÃO REPORTES LHD, CONCORME A SEÇÃO. CASO "NIL" DEIXAR PLANILHA EM BRANCO.</t>
  </si>
  <si>
    <t>AX</t>
  </si>
  <si>
    <t>AY</t>
  </si>
  <si>
    <t>AZ</t>
  </si>
  <si>
    <t>BA</t>
  </si>
  <si>
    <t>BB</t>
  </si>
  <si>
    <t>BC</t>
  </si>
  <si>
    <t>BD</t>
  </si>
  <si>
    <t>OBS 3:</t>
  </si>
  <si>
    <t>NAS ABAS DE 1 À 20, COLOCAR AO LADO DE CADA NÚMERO O NOME DO TRÁFEGO CORRESPONDENTE.</t>
  </si>
  <si>
    <t>VEJA PLANILHA COM EXEMPLO AO LADO</t>
  </si>
  <si>
    <t>Agencia de Monitoração do Caribe e América do Sul</t>
  </si>
  <si>
    <t>(CARSAMMA)</t>
  </si>
  <si>
    <t>INFORME DE GRANDE DESVIO DE ALTITUDE DE 300 PÉS OU MAIS ENTRE OS FL 290 E FL 410 (INCLUSIVE)</t>
  </si>
  <si>
    <t>Informe à Agencia de Monitoração do Caribe e América do Sul (CARSAMMA) qualquer desvio de altitude de 300 pés ou mais, incluindo:</t>
  </si>
  <si>
    <t>1)</t>
  </si>
  <si>
    <t>aqueles ocasionados pelo ACAS/TCAS;</t>
  </si>
  <si>
    <t>2)</t>
  </si>
  <si>
    <t>por turbulência e/ou contingências; e</t>
  </si>
  <si>
    <t>3)</t>
  </si>
  <si>
    <t>erros operacionais como resultado da operação em níveis de voo diferentes dos autorizados pelo ATC ou coordenados pelos órgãos ATC.</t>
  </si>
  <si>
    <t>NOTA:</t>
  </si>
  <si>
    <r>
      <t xml:space="preserve">Caso </t>
    </r>
    <r>
      <rPr>
        <b/>
        <sz val="11"/>
        <color rgb="FFFF0000"/>
        <rFont val="Calibri"/>
        <family val="2"/>
        <scheme val="minor"/>
      </rPr>
      <t xml:space="preserve">NÃO </t>
    </r>
    <r>
      <rPr>
        <sz val="11"/>
        <color rgb="FFFF0000"/>
        <rFont val="Calibri"/>
        <family val="2"/>
        <scheme val="minor"/>
      </rPr>
      <t xml:space="preserve">ocorra desvio de altitude na área de responsabilidade da FIR no período em referência, </t>
    </r>
    <r>
      <rPr>
        <b/>
        <sz val="11"/>
        <color rgb="FFFF0000"/>
        <rFont val="Calibri"/>
        <family val="2"/>
        <scheme val="minor"/>
      </rPr>
      <t>CONTINUA</t>
    </r>
    <r>
      <rPr>
        <sz val="11"/>
        <color rgb="FFFF0000"/>
        <rFont val="Calibri"/>
        <family val="2"/>
        <scheme val="minor"/>
      </rPr>
      <t xml:space="preserve"> a obrigatoriedade de preenchimento da </t>
    </r>
    <r>
      <rPr>
        <b/>
        <sz val="11"/>
        <color rgb="FFFF0000"/>
        <rFont val="Calibri"/>
        <family val="2"/>
        <scheme val="minor"/>
      </rPr>
      <t xml:space="preserve">Seção I </t>
    </r>
    <r>
      <rPr>
        <sz val="11"/>
        <color rgb="FFFF0000"/>
        <rFont val="Calibri"/>
        <family val="2"/>
        <scheme val="minor"/>
      </rPr>
      <t>e envio deste informe ao endereço referenciado no rodapé desta página até o dia 15 do mês seguinte.</t>
    </r>
  </si>
  <si>
    <t>Nome da FIR:</t>
  </si>
  <si>
    <t>Favor preencher a Seção I ou II, conforme corresponda.</t>
  </si>
  <si>
    <t>SEÇÃO I:</t>
  </si>
  <si>
    <r>
      <t xml:space="preserve">NÃO </t>
    </r>
    <r>
      <rPr>
        <sz val="11"/>
        <color theme="1"/>
        <rFont val="Calibri"/>
        <family val="2"/>
        <scheme val="minor"/>
      </rPr>
      <t>foram observados grandes desvios de altitude durante o mês/ano</t>
    </r>
  </si>
  <si>
    <t>SEÇÃO II:</t>
  </si>
  <si>
    <t xml:space="preserve">Houve </t>
  </si>
  <si>
    <t>registro(s) de desvio de altitude de 300 pés ou mais, no mês/ano</t>
  </si>
  <si>
    <t>para a(s) aeronave(s) autorizada(s) a voar entre os FL 290 e FL 410. Detalhes do desvio de altitude estão em anexo no(s) formulário(s).</t>
  </si>
  <si>
    <t>(Favor utilizar a planilha ao lado "TODOS OS REPORTES" e para cada REPORTE , usar uma linha).</t>
  </si>
  <si>
    <t>SEÇÃO III:</t>
  </si>
  <si>
    <t>Uma vez preenchido(s), favor enviar o(s) informe(s) a:</t>
  </si>
  <si>
    <r>
      <rPr>
        <b/>
        <sz val="11"/>
        <color theme="1"/>
        <rFont val="Calibri"/>
        <family val="2"/>
        <scheme val="minor"/>
      </rPr>
      <t>CARSAMMA</t>
    </r>
    <r>
      <rPr>
        <sz val="11"/>
        <color theme="1"/>
        <rFont val="Calibri"/>
        <family val="2"/>
        <scheme val="minor"/>
      </rPr>
      <t xml:space="preserve"> - Agencia de Monitoração do Caribe e América do Sul</t>
    </r>
  </si>
  <si>
    <t xml:space="preserve">Prédio do CGNA – Centro de Gerenciamento da Navegação Aérea, 3º andar </t>
  </si>
  <si>
    <t>PRAÇA SENADOR SALGADO FILHO, S/N - CENTRO</t>
  </si>
  <si>
    <t>CEP: 20021-370 - RIO DE JANEIRO, RJ - BRASIL</t>
  </si>
  <si>
    <t>Telefone: (55-21) 2101-6868 ou (55-21) 2101-6867</t>
  </si>
  <si>
    <r>
      <t xml:space="preserve">E-Mail: </t>
    </r>
    <r>
      <rPr>
        <b/>
        <u/>
        <sz val="11"/>
        <color rgb="FF0000FF"/>
        <rFont val="Calibri"/>
        <family val="2"/>
        <scheme val="minor"/>
      </rPr>
      <t>carsamma@cgna.decea.mil.br</t>
    </r>
  </si>
  <si>
    <t>OUTRO TRAFEGO ENVOLVIDO
 (15)</t>
  </si>
  <si>
    <t>ÓRGÃO / FIR
QUE
REPORTA</t>
  </si>
  <si>
    <t>DATA 
DA
OCORRENCIA
(7)</t>
  </si>
  <si>
    <t>NOME
DO
OPR (ACFT)
(3)</t>
  </si>
  <si>
    <t>INDICATIVO
DE 
CHAMADA
(4)</t>
  </si>
  <si>
    <t>REGISTRO
DA
AERONAVE
(4)</t>
  </si>
  <si>
    <t>TIPO
DA
ACFT
(5)</t>
  </si>
  <si>
    <t>HORA DO
EVENTO
(UTC)
(8)</t>
  </si>
  <si>
    <t>POSIÇÃO
DA
OCORRENCIA
(9)</t>
  </si>
  <si>
    <t>POSIÇÃO
PARA 
O
 RISCO</t>
  </si>
  <si>
    <t>CONDIÇÕES
METEOROLOGICAS
(I)MC / (V)MC
(10)</t>
  </si>
  <si>
    <t>AWY</t>
  </si>
  <si>
    <t>PROC / DEST
(ROTA AUTORIZADA DO VOO)
(11)</t>
  </si>
  <si>
    <t>MODE C ou ADS 
VISUALIZADO
(SIM ou NÃO)
(6)</t>
  </si>
  <si>
    <t>FL
AUTORIZADO
(12)</t>
  </si>
  <si>
    <t>FL FINAL
OBSERVADO
REPORTADO
(17)</t>
  </si>
  <si>
    <t>DESVIO
OBSERVADO
(+ / - ft)
(14)</t>
  </si>
  <si>
    <t>DURAÇÃO
ESTIMADA
DO DESVIO
(13)</t>
  </si>
  <si>
    <t>FONTE
(MODO C, ADS,
PILOTO, OUTROS)
(17)</t>
  </si>
  <si>
    <t>CAUSA
DO
DESVIO
(16)</t>
  </si>
  <si>
    <t>DESCRIÇÃO DETALHADA DO DESVIO
(RESUMO)
(21)</t>
  </si>
  <si>
    <t>2ª ACFT
Awy - PROC/DEST</t>
  </si>
  <si>
    <t>SBEG / SBGL</t>
  </si>
  <si>
    <t xml:space="preserve">  </t>
  </si>
  <si>
    <t>PODE SER
PREENCHIDO
(mas será
verificado
pela
CARSAMMA)</t>
  </si>
  <si>
    <t>PREENCHIDO
SOMENTE
PELA
CARSAMMA</t>
  </si>
  <si>
    <t>(18) - FL ABOVE THE CLEARED LEVEL</t>
  </si>
  <si>
    <t>(19) - FL ABOVE THE CLEARED LEVEL</t>
  </si>
  <si>
    <t>(20) - DID THIS FL IS COMPLIED WITH THE ICAO ANEXX 2 TABLES OF CRUSING LEVEL</t>
  </si>
  <si>
    <t>Se você fôr 
imprimir o reporte, coloque aqui 
o logotipo de 
sua FIR</t>
  </si>
  <si>
    <t>CARSAMMA FORMULÁRIO F4</t>
  </si>
  <si>
    <t>GRANDE DESVIO DE ALTITUDE</t>
  </si>
  <si>
    <t>Reporte para a CARSAMMA um desvio de altitude de 300 ft ou mais, incluindo aqueles devido a TCAS, de Turbulencia e Eventos de Contingência.</t>
  </si>
  <si>
    <r>
      <rPr>
        <b/>
        <sz val="9"/>
        <color indexed="8"/>
        <rFont val="Calibri"/>
        <family val="2"/>
      </rPr>
      <t>2. ACC / FIR que Reporta:</t>
    </r>
    <r>
      <rPr>
        <sz val="9"/>
        <color indexed="8"/>
        <rFont val="Calibri"/>
        <family val="2"/>
      </rPr>
      <t xml:space="preserve"> </t>
    </r>
  </si>
  <si>
    <t>DETALHES DO DESVIO</t>
  </si>
  <si>
    <t>3. Nome do Operador:</t>
  </si>
  <si>
    <t xml:space="preserve">4. Indicativo de Chamada: </t>
  </si>
  <si>
    <t xml:space="preserve">5. Tipo da aeronave: 
</t>
  </si>
  <si>
    <t>6. Mode C / ADS Visualizado:</t>
  </si>
  <si>
    <t xml:space="preserve">Sim.  Qual o FL?: </t>
  </si>
  <si>
    <r>
      <rPr>
        <b/>
        <sz val="9"/>
        <color indexed="8"/>
        <rFont val="Calibri"/>
        <family val="2"/>
      </rPr>
      <t>Registro da ACFT:</t>
    </r>
    <r>
      <rPr>
        <sz val="9"/>
        <color indexed="8"/>
        <rFont val="Calibri"/>
        <family val="2"/>
      </rPr>
      <t xml:space="preserve"> </t>
    </r>
  </si>
  <si>
    <t>Não</t>
  </si>
  <si>
    <t>7. Data da Ocorrencia:</t>
  </si>
  <si>
    <t>8. Hora UTC:</t>
  </si>
  <si>
    <r>
      <rPr>
        <b/>
        <sz val="9"/>
        <color indexed="8"/>
        <rFont val="Calibri"/>
        <family val="2"/>
      </rPr>
      <t>9. Posição da Ocorrencia (lat/long ou Fixo):</t>
    </r>
    <r>
      <rPr>
        <sz val="9"/>
        <color indexed="8"/>
        <rFont val="Calibri"/>
        <family val="2"/>
      </rPr>
      <t xml:space="preserve"> </t>
    </r>
  </si>
  <si>
    <t>10. Condições Meteorologicas:</t>
  </si>
  <si>
    <t>VMC</t>
  </si>
  <si>
    <t>11. Rota autori-</t>
  </si>
  <si>
    <t>zada do Voo:</t>
  </si>
  <si>
    <t>12. Nivel de Voo Autorizado:</t>
  </si>
  <si>
    <t xml:space="preserve">13. Duração estimada em Nivel de Voo </t>
  </si>
  <si>
    <t>14. Desvio Observado (+/- ft):</t>
  </si>
  <si>
    <t>incorreto (segundos):</t>
  </si>
  <si>
    <t>15. Outro Tráfego Envolvido:</t>
  </si>
  <si>
    <t xml:space="preserve">Indicativo: </t>
  </si>
  <si>
    <t>Registro:</t>
  </si>
  <si>
    <t>FL (Flight Level):</t>
  </si>
  <si>
    <t>Posição:</t>
  </si>
  <si>
    <t>(se houver) (veja  o menu)</t>
  </si>
  <si>
    <t>Tipo de ACFT:</t>
  </si>
  <si>
    <t>Rota:</t>
  </si>
  <si>
    <t>Distancia entre eles:</t>
  </si>
  <si>
    <t>16. Causa do Desvio:</t>
  </si>
  <si>
    <t>(Breve titulo)(veja menu)</t>
  </si>
  <si>
    <t>(Exemplos: Erro Repetitivo ATC, Turbulência, Condições Meteorologicas, Falhas de Equipamento, etc)</t>
  </si>
  <si>
    <t>DEPOIS QUE O DESVIO É RESTAURADO</t>
  </si>
  <si>
    <r>
      <t>17. Nivel de Voo Observado/Reportado (</t>
    </r>
    <r>
      <rPr>
        <b/>
        <sz val="9"/>
        <color indexed="8"/>
        <rFont val="Calibri"/>
        <family val="2"/>
      </rPr>
      <t>*)</t>
    </r>
    <r>
      <rPr>
        <b/>
        <sz val="9"/>
        <color indexed="8"/>
        <rFont val="Calibri"/>
        <family val="2"/>
      </rPr>
      <t xml:space="preserve">:
</t>
    </r>
  </si>
  <si>
    <t>Marque a Caixa apropriada:</t>
  </si>
  <si>
    <t xml:space="preserve">20. Este FL está de acordo com a tabela </t>
  </si>
  <si>
    <t>do Anexo 2 da ICAO para FL de cruzeiro?</t>
  </si>
  <si>
    <t>*Por favor, Indique a Fonte da Informação:</t>
  </si>
  <si>
    <t>18. FL acima do nivel autorizado:</t>
  </si>
  <si>
    <t>Modo C</t>
  </si>
  <si>
    <t>Piloto</t>
  </si>
  <si>
    <t>ADS</t>
  </si>
  <si>
    <t>Sim</t>
  </si>
  <si>
    <t>19. FL abaixo do nivel autorizado:</t>
  </si>
  <si>
    <t>Outros</t>
  </si>
  <si>
    <t>NARRATIVA</t>
  </si>
  <si>
    <r>
      <t xml:space="preserve">21. Detalhes da Descrição do Desvio:
</t>
    </r>
    <r>
      <rPr>
        <i/>
        <sz val="9"/>
        <color indexed="8"/>
        <rFont val="Calibri"/>
        <family val="2"/>
      </rPr>
      <t>(Por favor dê sua avaliação sobre a rota atual voada pela aeronave e a causa do desvio.)</t>
    </r>
  </si>
  <si>
    <r>
      <t xml:space="preserve">22. Comentários da tripulação </t>
    </r>
    <r>
      <rPr>
        <i/>
        <sz val="9"/>
        <color indexed="8"/>
        <rFont val="Calibri"/>
        <family val="2"/>
      </rPr>
      <t>(se houver)</t>
    </r>
  </si>
  <si>
    <t>Depois de completo, por favor, remeta o reporte(s) para:</t>
  </si>
  <si>
    <r>
      <rPr>
        <b/>
        <sz val="11"/>
        <color indexed="8"/>
        <rFont val="Calibri"/>
        <family val="2"/>
      </rPr>
      <t xml:space="preserve">CARSAMMA </t>
    </r>
    <r>
      <rPr>
        <sz val="11"/>
        <color indexed="8"/>
        <rFont val="Calibri"/>
        <family val="2"/>
      </rPr>
      <t>- Agência de Monitoração do Caribe e América do Sul</t>
    </r>
  </si>
  <si>
    <t>20021-370 - RIO DE JANEIRO - RJ</t>
  </si>
  <si>
    <t>Telefone: (+55 21) 2101-6358 (Chefia) - 2101-6868 (Adjunto) - 2101-6867 (Salão OPR)</t>
  </si>
  <si>
    <r>
      <t xml:space="preserve">E-Mail: </t>
    </r>
    <r>
      <rPr>
        <b/>
        <u/>
        <sz val="11"/>
        <color indexed="12"/>
        <rFont val="Calibri"/>
        <family val="2"/>
      </rPr>
      <t>carsamma@cgna.gov.br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</si>
</sst>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h:mm;@"/>
  </numFmts>
  <fonts count="37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b/>
      <sz val="9"/>
      <color indexed="8"/>
      <name val="Calibri"/>
      <family val="2"/>
    </font>
    <font>
      <b/>
      <sz val="10"/>
      <color indexed="9"/>
      <name val="Calibri"/>
      <family val="2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7"/>
      <color indexed="8"/>
      <name val="Calibri"/>
      <family val="2"/>
    </font>
    <font>
      <sz val="7"/>
      <color indexed="8"/>
      <name val="Cambria"/>
      <family val="1"/>
    </font>
    <font>
      <i/>
      <sz val="9"/>
      <color indexed="8"/>
      <name val="Calibri"/>
      <family val="2"/>
    </font>
    <font>
      <b/>
      <sz val="9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u/>
      <sz val="11"/>
      <color indexed="12"/>
      <name val="Calibri"/>
      <family val="2"/>
    </font>
    <font>
      <b/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5" fillId="0" borderId="0"/>
  </cellStyleXfs>
  <cellXfs count="375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4" fillId="4" borderId="0" xfId="0" applyFont="1" applyFill="1"/>
    <xf numFmtId="0" fontId="4" fillId="0" borderId="0" xfId="0" applyFont="1"/>
    <xf numFmtId="0" fontId="8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4" fillId="4" borderId="2" xfId="0" applyFont="1" applyFill="1" applyBorder="1"/>
    <xf numFmtId="0" fontId="4" fillId="4" borderId="3" xfId="0" applyFont="1" applyFill="1" applyBorder="1"/>
    <xf numFmtId="0" fontId="4" fillId="4" borderId="4" xfId="0" applyFont="1" applyFill="1" applyBorder="1"/>
    <xf numFmtId="0" fontId="11" fillId="4" borderId="5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top"/>
    </xf>
    <xf numFmtId="0" fontId="4" fillId="4" borderId="6" xfId="0" applyFont="1" applyFill="1" applyBorder="1"/>
    <xf numFmtId="0" fontId="6" fillId="4" borderId="6" xfId="0" applyFont="1" applyFill="1" applyBorder="1" applyAlignment="1">
      <alignment horizontal="left"/>
    </xf>
    <xf numFmtId="0" fontId="6" fillId="4" borderId="0" xfId="0" applyFont="1" applyFill="1" applyAlignment="1">
      <alignment horizontal="left"/>
    </xf>
    <xf numFmtId="0" fontId="4" fillId="4" borderId="7" xfId="0" applyFont="1" applyFill="1" applyBorder="1" applyAlignment="1">
      <alignment horizontal="center" vertical="center"/>
    </xf>
    <xf numFmtId="0" fontId="4" fillId="0" borderId="6" xfId="0" applyFont="1" applyBorder="1"/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left"/>
    </xf>
    <xf numFmtId="0" fontId="4" fillId="4" borderId="8" xfId="0" applyFont="1" applyFill="1" applyBorder="1"/>
    <xf numFmtId="0" fontId="4" fillId="4" borderId="9" xfId="0" applyFont="1" applyFill="1" applyBorder="1"/>
    <xf numFmtId="0" fontId="6" fillId="4" borderId="8" xfId="0" applyFont="1" applyFill="1" applyBorder="1" applyAlignment="1">
      <alignment horizontal="left"/>
    </xf>
    <xf numFmtId="0" fontId="6" fillId="4" borderId="9" xfId="0" applyFont="1" applyFill="1" applyBorder="1" applyAlignment="1">
      <alignment horizontal="left"/>
    </xf>
    <xf numFmtId="0" fontId="4" fillId="4" borderId="9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vertical="center" wrapText="1"/>
    </xf>
    <xf numFmtId="164" fontId="2" fillId="4" borderId="0" xfId="0" applyNumberFormat="1" applyFont="1" applyFill="1" applyAlignment="1">
      <alignment horizontal="center" vertical="center" wrapText="1"/>
    </xf>
    <xf numFmtId="20" fontId="2" fillId="4" borderId="0" xfId="0" applyNumberFormat="1" applyFont="1" applyFill="1" applyAlignment="1">
      <alignment horizontal="center" vertical="center" wrapText="1"/>
    </xf>
    <xf numFmtId="0" fontId="2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3" fontId="2" fillId="4" borderId="0" xfId="0" applyNumberFormat="1" applyFont="1" applyFill="1" applyAlignment="1">
      <alignment horizontal="center" vertical="center" wrapText="1"/>
    </xf>
    <xf numFmtId="3" fontId="2" fillId="4" borderId="0" xfId="0" applyNumberFormat="1" applyFont="1" applyFill="1" applyAlignment="1">
      <alignment horizontal="center" wrapText="1"/>
    </xf>
    <xf numFmtId="0" fontId="2" fillId="4" borderId="0" xfId="0" applyFont="1" applyFill="1" applyAlignment="1">
      <alignment horizontal="justify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9" fillId="5" borderId="1" xfId="0" applyFont="1" applyFill="1" applyBorder="1"/>
    <xf numFmtId="0" fontId="3" fillId="6" borderId="1" xfId="0" applyFont="1" applyFill="1" applyBorder="1" applyAlignment="1">
      <alignment horizontal="center" vertical="center" wrapText="1"/>
    </xf>
    <xf numFmtId="3" fontId="3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wrapText="1"/>
    </xf>
    <xf numFmtId="3" fontId="3" fillId="8" borderId="1" xfId="0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8" fillId="5" borderId="1" xfId="0" applyFont="1" applyFill="1" applyBorder="1"/>
    <xf numFmtId="0" fontId="14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14" fillId="4" borderId="0" xfId="0" applyFont="1" applyFill="1" applyAlignment="1">
      <alignment horizontal="center"/>
    </xf>
    <xf numFmtId="0" fontId="2" fillId="4" borderId="0" xfId="1" applyFont="1" applyFill="1" applyAlignment="1">
      <alignment horizontal="center" vertical="center"/>
    </xf>
    <xf numFmtId="164" fontId="14" fillId="4" borderId="0" xfId="0" applyNumberFormat="1" applyFont="1" applyFill="1" applyAlignment="1">
      <alignment horizontal="center"/>
    </xf>
    <xf numFmtId="20" fontId="14" fillId="4" borderId="0" xfId="0" applyNumberFormat="1" applyFont="1" applyFill="1" applyAlignment="1">
      <alignment horizontal="center"/>
    </xf>
    <xf numFmtId="0" fontId="3" fillId="4" borderId="0" xfId="1" applyFont="1" applyFill="1" applyAlignment="1">
      <alignment horizontal="left" vertical="center"/>
    </xf>
    <xf numFmtId="3" fontId="2" fillId="4" borderId="0" xfId="1" applyNumberFormat="1" applyFont="1" applyFill="1" applyAlignment="1">
      <alignment horizontal="center" vertical="center"/>
    </xf>
    <xf numFmtId="0" fontId="2" fillId="4" borderId="0" xfId="1" applyFont="1" applyFill="1" applyAlignment="1">
      <alignment wrapText="1"/>
    </xf>
    <xf numFmtId="0" fontId="14" fillId="4" borderId="0" xfId="0" applyFont="1" applyFill="1"/>
    <xf numFmtId="0" fontId="14" fillId="8" borderId="1" xfId="0" applyFont="1" applyFill="1" applyBorder="1" applyAlignment="1">
      <alignment horizontal="center" wrapText="1"/>
    </xf>
    <xf numFmtId="3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0" fillId="4" borderId="9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/>
    </xf>
    <xf numFmtId="0" fontId="3" fillId="4" borderId="1" xfId="1" applyFont="1" applyFill="1" applyBorder="1" applyAlignment="1">
      <alignment horizontal="center"/>
    </xf>
    <xf numFmtId="164" fontId="2" fillId="4" borderId="1" xfId="1" applyNumberFormat="1" applyFont="1" applyFill="1" applyBorder="1" applyAlignment="1">
      <alignment horizontal="center" wrapText="1"/>
    </xf>
    <xf numFmtId="20" fontId="2" fillId="4" borderId="1" xfId="1" applyNumberFormat="1" applyFont="1" applyFill="1" applyBorder="1" applyAlignment="1">
      <alignment horizontal="center"/>
    </xf>
    <xf numFmtId="3" fontId="2" fillId="4" borderId="1" xfId="1" applyNumberFormat="1" applyFont="1" applyFill="1" applyBorder="1" applyAlignment="1">
      <alignment horizontal="center"/>
    </xf>
    <xf numFmtId="3" fontId="6" fillId="5" borderId="4" xfId="0" applyNumberFormat="1" applyFont="1" applyFill="1" applyBorder="1" applyAlignment="1">
      <alignment horizontal="center" vertical="top"/>
    </xf>
    <xf numFmtId="0" fontId="0" fillId="11" borderId="0" xfId="0" applyFill="1"/>
    <xf numFmtId="0" fontId="22" fillId="11" borderId="0" xfId="0" applyFont="1" applyFill="1" applyAlignment="1">
      <alignment horizontal="center" wrapText="1"/>
    </xf>
    <xf numFmtId="0" fontId="0" fillId="11" borderId="0" xfId="0" applyFill="1" applyAlignment="1">
      <alignment horizontal="center"/>
    </xf>
    <xf numFmtId="0" fontId="0" fillId="11" borderId="0" xfId="0" applyFill="1" applyAlignment="1">
      <alignment horizontal="center" vertical="top"/>
    </xf>
    <xf numFmtId="0" fontId="0" fillId="11" borderId="0" xfId="0" applyFill="1" applyAlignment="1">
      <alignment horizontal="left" wrapText="1"/>
    </xf>
    <xf numFmtId="0" fontId="23" fillId="11" borderId="0" xfId="0" applyFont="1" applyFill="1" applyAlignment="1">
      <alignment horizontal="center" vertical="top"/>
    </xf>
    <xf numFmtId="0" fontId="16" fillId="11" borderId="0" xfId="0" applyFont="1" applyFill="1" applyAlignment="1">
      <alignment horizontal="left" wrapText="1"/>
    </xf>
    <xf numFmtId="0" fontId="17" fillId="11" borderId="0" xfId="0" applyFont="1" applyFill="1"/>
    <xf numFmtId="0" fontId="17" fillId="11" borderId="0" xfId="0" applyFont="1" applyFill="1" applyAlignment="1">
      <alignment horizontal="left"/>
    </xf>
    <xf numFmtId="0" fontId="0" fillId="12" borderId="9" xfId="0" applyFill="1" applyBorder="1"/>
    <xf numFmtId="0" fontId="0" fillId="11" borderId="0" xfId="0" applyFill="1" applyAlignment="1">
      <alignment horizontal="left"/>
    </xf>
    <xf numFmtId="0" fontId="24" fillId="11" borderId="0" xfId="0" applyFont="1" applyFill="1"/>
    <xf numFmtId="0" fontId="26" fillId="0" borderId="0" xfId="0" applyFont="1"/>
    <xf numFmtId="0" fontId="26" fillId="11" borderId="0" xfId="0" applyFont="1" applyFill="1"/>
    <xf numFmtId="0" fontId="26" fillId="11" borderId="1" xfId="0" applyFont="1" applyFill="1" applyBorder="1" applyAlignment="1">
      <alignment horizontal="center" vertical="center"/>
    </xf>
    <xf numFmtId="0" fontId="26" fillId="11" borderId="1" xfId="0" applyFont="1" applyFill="1" applyBorder="1" applyAlignment="1">
      <alignment horizontal="center" vertical="center" wrapText="1"/>
    </xf>
    <xf numFmtId="0" fontId="28" fillId="11" borderId="1" xfId="0" applyFont="1" applyFill="1" applyBorder="1" applyAlignment="1">
      <alignment horizontal="center" vertical="center"/>
    </xf>
    <xf numFmtId="0" fontId="28" fillId="12" borderId="1" xfId="0" applyFont="1" applyFill="1" applyBorder="1" applyAlignment="1">
      <alignment horizontal="center" vertical="center"/>
    </xf>
    <xf numFmtId="0" fontId="28" fillId="11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/>
    </xf>
    <xf numFmtId="0" fontId="17" fillId="12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9" fillId="2" borderId="1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164" fontId="29" fillId="3" borderId="1" xfId="0" applyNumberFormat="1" applyFont="1" applyFill="1" applyBorder="1" applyAlignment="1">
      <alignment horizontal="center" vertical="center" wrapText="1"/>
    </xf>
    <xf numFmtId="164" fontId="31" fillId="0" borderId="1" xfId="0" applyNumberFormat="1" applyFont="1" applyBorder="1" applyAlignment="1">
      <alignment horizontal="center" vertical="center" wrapText="1"/>
    </xf>
    <xf numFmtId="165" fontId="29" fillId="3" borderId="1" xfId="0" applyNumberFormat="1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vertical="center" wrapText="1"/>
    </xf>
    <xf numFmtId="3" fontId="29" fillId="3" borderId="1" xfId="0" applyNumberFormat="1" applyFont="1" applyFill="1" applyBorder="1" applyAlignment="1">
      <alignment horizontal="center" vertical="center" wrapText="1"/>
    </xf>
    <xf numFmtId="3" fontId="29" fillId="8" borderId="1" xfId="0" applyNumberFormat="1" applyFont="1" applyFill="1" applyBorder="1" applyAlignment="1">
      <alignment horizontal="center" vertical="center" wrapText="1"/>
    </xf>
    <xf numFmtId="0" fontId="31" fillId="4" borderId="1" xfId="1" applyFont="1" applyFill="1" applyBorder="1" applyAlignment="1">
      <alignment horizontal="center" vertical="center"/>
    </xf>
    <xf numFmtId="0" fontId="29" fillId="9" borderId="1" xfId="0" applyFont="1" applyFill="1" applyBorder="1" applyAlignment="1">
      <alignment horizontal="center" vertical="center" wrapText="1"/>
    </xf>
    <xf numFmtId="0" fontId="29" fillId="8" borderId="1" xfId="0" applyFont="1" applyFill="1" applyBorder="1" applyAlignment="1">
      <alignment horizontal="center" vertical="center" wrapText="1"/>
    </xf>
    <xf numFmtId="0" fontId="30" fillId="4" borderId="12" xfId="0" applyFont="1" applyFill="1" applyBorder="1" applyAlignment="1">
      <alignment horizontal="center" vertical="center"/>
    </xf>
    <xf numFmtId="0" fontId="31" fillId="4" borderId="12" xfId="0" applyFont="1" applyFill="1" applyBorder="1" applyAlignment="1">
      <alignment horizontal="center" wrapText="1"/>
    </xf>
    <xf numFmtId="0" fontId="31" fillId="4" borderId="0" xfId="0" applyFont="1" applyFill="1" applyAlignment="1">
      <alignment horizontal="center" wrapText="1"/>
    </xf>
    <xf numFmtId="0" fontId="28" fillId="0" borderId="0" xfId="0" applyFont="1" applyAlignment="1">
      <alignment horizontal="center" vertical="center"/>
    </xf>
    <xf numFmtId="0" fontId="33" fillId="12" borderId="1" xfId="0" applyFont="1" applyFill="1" applyBorder="1" applyAlignment="1">
      <alignment horizontal="center" vertical="center" wrapText="1"/>
    </xf>
    <xf numFmtId="0" fontId="33" fillId="11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4" borderId="12" xfId="1" applyFont="1" applyFill="1" applyBorder="1" applyAlignment="1">
      <alignment horizontal="center" vertical="center"/>
    </xf>
    <xf numFmtId="164" fontId="31" fillId="4" borderId="12" xfId="1" applyNumberFormat="1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/>
    </xf>
    <xf numFmtId="164" fontId="31" fillId="4" borderId="1" xfId="1" applyNumberFormat="1" applyFont="1" applyFill="1" applyBorder="1" applyAlignment="1">
      <alignment horizontal="center" vertical="center" wrapText="1"/>
    </xf>
    <xf numFmtId="0" fontId="30" fillId="11" borderId="5" xfId="0" applyFont="1" applyFill="1" applyBorder="1" applyAlignment="1">
      <alignment horizontal="center" vertical="center"/>
    </xf>
    <xf numFmtId="0" fontId="30" fillId="11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20" fontId="31" fillId="4" borderId="12" xfId="1" applyNumberFormat="1" applyFont="1" applyFill="1" applyBorder="1" applyAlignment="1">
      <alignment horizontal="center" vertical="center"/>
    </xf>
    <xf numFmtId="0" fontId="29" fillId="4" borderId="12" xfId="1" applyFont="1" applyFill="1" applyBorder="1" applyAlignment="1">
      <alignment horizontal="center" vertical="center"/>
    </xf>
    <xf numFmtId="20" fontId="31" fillId="4" borderId="1" xfId="1" applyNumberFormat="1" applyFont="1" applyFill="1" applyBorder="1" applyAlignment="1">
      <alignment horizontal="center" vertical="center"/>
    </xf>
    <xf numFmtId="0" fontId="29" fillId="4" borderId="1" xfId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30" fillId="11" borderId="7" xfId="0" applyFont="1" applyFill="1" applyBorder="1" applyAlignment="1">
      <alignment horizontal="center" vertical="center"/>
    </xf>
    <xf numFmtId="0" fontId="30" fillId="11" borderId="11" xfId="0" applyFont="1" applyFill="1" applyBorder="1" applyAlignment="1">
      <alignment horizontal="center" vertical="center"/>
    </xf>
    <xf numFmtId="3" fontId="31" fillId="4" borderId="12" xfId="1" applyNumberFormat="1" applyFont="1" applyFill="1" applyBorder="1" applyAlignment="1">
      <alignment horizontal="center" vertical="center"/>
    </xf>
    <xf numFmtId="3" fontId="31" fillId="4" borderId="1" xfId="1" applyNumberFormat="1" applyFont="1" applyFill="1" applyBorder="1" applyAlignment="1">
      <alignment horizontal="center" vertical="center"/>
    </xf>
    <xf numFmtId="0" fontId="30" fillId="4" borderId="10" xfId="0" applyFont="1" applyFill="1" applyBorder="1" applyAlignment="1">
      <alignment horizontal="center" vertical="center"/>
    </xf>
    <xf numFmtId="0" fontId="31" fillId="4" borderId="0" xfId="0" applyFont="1" applyFill="1" applyAlignment="1">
      <alignment horizontal="center" vertical="center" wrapText="1"/>
    </xf>
    <xf numFmtId="0" fontId="33" fillId="11" borderId="1" xfId="0" applyFont="1" applyFill="1" applyBorder="1" applyAlignment="1">
      <alignment horizontal="left" vertical="center" wrapText="1"/>
    </xf>
    <xf numFmtId="0" fontId="26" fillId="11" borderId="9" xfId="0" applyFont="1" applyFill="1" applyBorder="1" applyAlignment="1">
      <alignment horizontal="left" vertical="center"/>
    </xf>
    <xf numFmtId="0" fontId="26" fillId="11" borderId="7" xfId="0" applyFont="1" applyFill="1" applyBorder="1" applyAlignment="1">
      <alignment horizontal="left" vertical="center"/>
    </xf>
    <xf numFmtId="0" fontId="26" fillId="11" borderId="11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28" fillId="11" borderId="9" xfId="0" applyFont="1" applyFill="1" applyBorder="1" applyAlignment="1">
      <alignment horizontal="center" vertical="center"/>
    </xf>
    <xf numFmtId="0" fontId="32" fillId="8" borderId="1" xfId="0" applyFont="1" applyFill="1" applyBorder="1" applyAlignment="1">
      <alignment horizontal="center" vertical="center" wrapText="1"/>
    </xf>
    <xf numFmtId="0" fontId="32" fillId="6" borderId="1" xfId="0" applyFont="1" applyFill="1" applyBorder="1" applyAlignment="1">
      <alignment horizontal="center" vertical="center" wrapText="1"/>
    </xf>
    <xf numFmtId="3" fontId="29" fillId="13" borderId="1" xfId="0" applyNumberFormat="1" applyFont="1" applyFill="1" applyBorder="1" applyAlignment="1">
      <alignment horizontal="center" vertical="center" wrapText="1"/>
    </xf>
    <xf numFmtId="0" fontId="29" fillId="13" borderId="1" xfId="0" applyFont="1" applyFill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28" fillId="0" borderId="11" xfId="0" applyFont="1" applyBorder="1" applyAlignment="1">
      <alignment horizontal="center"/>
    </xf>
    <xf numFmtId="0" fontId="26" fillId="12" borderId="0" xfId="0" applyFont="1" applyFill="1" applyAlignment="1">
      <alignment vertical="center"/>
    </xf>
    <xf numFmtId="0" fontId="26" fillId="11" borderId="5" xfId="0" applyFont="1" applyFill="1" applyBorder="1" applyAlignment="1">
      <alignment horizontal="left" vertical="center"/>
    </xf>
    <xf numFmtId="0" fontId="26" fillId="11" borderId="1" xfId="0" applyFont="1" applyFill="1" applyBorder="1" applyAlignment="1">
      <alignment horizontal="left" vertical="center" wrapText="1"/>
    </xf>
    <xf numFmtId="0" fontId="26" fillId="11" borderId="1" xfId="0" applyFont="1" applyFill="1" applyBorder="1" applyAlignment="1">
      <alignment horizontal="left" vertical="center"/>
    </xf>
    <xf numFmtId="0" fontId="27" fillId="12" borderId="1" xfId="0" applyFont="1" applyFill="1" applyBorder="1" applyAlignment="1">
      <alignment horizontal="left" vertical="center" wrapText="1"/>
    </xf>
    <xf numFmtId="0" fontId="27" fillId="11" borderId="1" xfId="0" applyFont="1" applyFill="1" applyBorder="1" applyAlignment="1">
      <alignment horizontal="left" vertical="center" wrapText="1"/>
    </xf>
    <xf numFmtId="0" fontId="26" fillId="12" borderId="1" xfId="0" applyFont="1" applyFill="1" applyBorder="1" applyAlignment="1">
      <alignment horizontal="left" vertical="center"/>
    </xf>
    <xf numFmtId="0" fontId="28" fillId="11" borderId="1" xfId="0" applyFont="1" applyFill="1" applyBorder="1" applyAlignment="1">
      <alignment horizontal="left" vertical="center"/>
    </xf>
    <xf numFmtId="0" fontId="27" fillId="12" borderId="10" xfId="0" applyFont="1" applyFill="1" applyBorder="1" applyAlignment="1">
      <alignment horizontal="left" vertical="center" wrapText="1"/>
    </xf>
    <xf numFmtId="0" fontId="27" fillId="12" borderId="7" xfId="0" applyFont="1" applyFill="1" applyBorder="1" applyAlignment="1">
      <alignment horizontal="left" vertical="center" wrapText="1"/>
    </xf>
    <xf numFmtId="0" fontId="27" fillId="12" borderId="11" xfId="0" applyFont="1" applyFill="1" applyBorder="1" applyAlignment="1">
      <alignment horizontal="left" vertical="center" wrapText="1"/>
    </xf>
    <xf numFmtId="0" fontId="17" fillId="12" borderId="1" xfId="0" applyFont="1" applyFill="1" applyBorder="1" applyAlignment="1">
      <alignment horizontal="center" vertical="center"/>
    </xf>
    <xf numFmtId="0" fontId="27" fillId="11" borderId="10" xfId="0" applyFont="1" applyFill="1" applyBorder="1" applyAlignment="1">
      <alignment horizontal="left" vertical="center" wrapText="1"/>
    </xf>
    <xf numFmtId="0" fontId="27" fillId="11" borderId="7" xfId="0" applyFont="1" applyFill="1" applyBorder="1" applyAlignment="1">
      <alignment horizontal="left" vertical="center" wrapText="1"/>
    </xf>
    <xf numFmtId="0" fontId="27" fillId="11" borderId="11" xfId="0" applyFont="1" applyFill="1" applyBorder="1" applyAlignment="1">
      <alignment horizontal="left" vertical="center" wrapText="1"/>
    </xf>
    <xf numFmtId="0" fontId="28" fillId="11" borderId="1" xfId="0" applyFont="1" applyFill="1" applyBorder="1" applyAlignment="1">
      <alignment horizontal="center" vertical="center"/>
    </xf>
    <xf numFmtId="0" fontId="28" fillId="11" borderId="10" xfId="0" applyFont="1" applyFill="1" applyBorder="1" applyAlignment="1">
      <alignment horizontal="center" vertical="center"/>
    </xf>
    <xf numFmtId="0" fontId="28" fillId="11" borderId="7" xfId="0" applyFont="1" applyFill="1" applyBorder="1" applyAlignment="1">
      <alignment horizontal="center" vertical="center"/>
    </xf>
    <xf numFmtId="0" fontId="28" fillId="11" borderId="11" xfId="0" applyFont="1" applyFill="1" applyBorder="1" applyAlignment="1">
      <alignment horizontal="center" vertical="center"/>
    </xf>
    <xf numFmtId="0" fontId="29" fillId="13" borderId="10" xfId="1" applyFont="1" applyFill="1" applyBorder="1" applyAlignment="1">
      <alignment horizontal="center" vertical="center" wrapText="1"/>
    </xf>
    <xf numFmtId="0" fontId="29" fillId="13" borderId="7" xfId="1" applyFont="1" applyFill="1" applyBorder="1" applyAlignment="1">
      <alignment horizontal="center" vertical="center" wrapText="1"/>
    </xf>
    <xf numFmtId="0" fontId="29" fillId="13" borderId="11" xfId="1" applyFont="1" applyFill="1" applyBorder="1" applyAlignment="1">
      <alignment horizontal="center" vertical="center" wrapText="1"/>
    </xf>
    <xf numFmtId="0" fontId="17" fillId="11" borderId="10" xfId="0" applyFont="1" applyFill="1" applyBorder="1" applyAlignment="1">
      <alignment horizontal="center" vertical="center"/>
    </xf>
    <xf numFmtId="0" fontId="17" fillId="11" borderId="7" xfId="0" applyFont="1" applyFill="1" applyBorder="1" applyAlignment="1">
      <alignment horizontal="center" vertical="center"/>
    </xf>
    <xf numFmtId="0" fontId="17" fillId="11" borderId="1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left" vertical="center"/>
    </xf>
    <xf numFmtId="0" fontId="26" fillId="11" borderId="10" xfId="0" applyFont="1" applyFill="1" applyBorder="1" applyAlignment="1">
      <alignment horizontal="left" vertical="center"/>
    </xf>
    <xf numFmtId="0" fontId="26" fillId="11" borderId="7" xfId="0" applyFont="1" applyFill="1" applyBorder="1" applyAlignment="1">
      <alignment horizontal="left" vertical="center"/>
    </xf>
    <xf numFmtId="0" fontId="26" fillId="11" borderId="11" xfId="0" applyFont="1" applyFill="1" applyBorder="1" applyAlignment="1">
      <alignment horizontal="left" vertical="center"/>
    </xf>
    <xf numFmtId="0" fontId="29" fillId="12" borderId="14" xfId="1" applyFont="1" applyFill="1" applyBorder="1" applyAlignment="1">
      <alignment horizontal="center" vertical="center" wrapText="1"/>
    </xf>
    <xf numFmtId="0" fontId="29" fillId="12" borderId="5" xfId="1" applyFont="1" applyFill="1" applyBorder="1" applyAlignment="1">
      <alignment horizontal="center" vertical="center" wrapText="1"/>
    </xf>
    <xf numFmtId="0" fontId="29" fillId="12" borderId="8" xfId="1" applyFont="1" applyFill="1" applyBorder="1" applyAlignment="1">
      <alignment horizontal="center" vertical="center" wrapText="1"/>
    </xf>
    <xf numFmtId="0" fontId="29" fillId="12" borderId="9" xfId="1" applyFont="1" applyFill="1" applyBorder="1" applyAlignment="1">
      <alignment horizontal="center" vertical="center" wrapText="1"/>
    </xf>
    <xf numFmtId="0" fontId="32" fillId="13" borderId="10" xfId="0" applyFont="1" applyFill="1" applyBorder="1" applyAlignment="1">
      <alignment horizontal="center" vertical="center"/>
    </xf>
    <xf numFmtId="0" fontId="32" fillId="13" borderId="7" xfId="0" applyFont="1" applyFill="1" applyBorder="1" applyAlignment="1">
      <alignment horizontal="center" vertical="center"/>
    </xf>
    <xf numFmtId="0" fontId="29" fillId="13" borderId="10" xfId="0" applyFont="1" applyFill="1" applyBorder="1" applyAlignment="1">
      <alignment horizontal="center" vertical="center" wrapText="1"/>
    </xf>
    <xf numFmtId="0" fontId="29" fillId="13" borderId="7" xfId="0" applyFont="1" applyFill="1" applyBorder="1" applyAlignment="1">
      <alignment horizontal="center" vertical="center" wrapText="1"/>
    </xf>
    <xf numFmtId="3" fontId="29" fillId="3" borderId="10" xfId="0" applyNumberFormat="1" applyFont="1" applyFill="1" applyBorder="1" applyAlignment="1">
      <alignment horizontal="center" vertical="center" wrapText="1"/>
    </xf>
    <xf numFmtId="3" fontId="29" fillId="3" borderId="7" xfId="0" applyNumberFormat="1" applyFont="1" applyFill="1" applyBorder="1" applyAlignment="1">
      <alignment horizontal="center" vertical="center" wrapText="1"/>
    </xf>
    <xf numFmtId="3" fontId="29" fillId="3" borderId="11" xfId="0" applyNumberFormat="1" applyFont="1" applyFill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12" borderId="6" xfId="0" applyFont="1" applyFill="1" applyBorder="1" applyAlignment="1">
      <alignment horizontal="center" vertical="center"/>
    </xf>
    <xf numFmtId="0" fontId="26" fillId="12" borderId="0" xfId="0" applyFont="1" applyFill="1" applyAlignment="1">
      <alignment horizontal="center" vertical="center"/>
    </xf>
    <xf numFmtId="0" fontId="26" fillId="12" borderId="8" xfId="0" applyFont="1" applyFill="1" applyBorder="1" applyAlignment="1">
      <alignment horizontal="center" vertical="center"/>
    </xf>
    <xf numFmtId="0" fontId="26" fillId="12" borderId="9" xfId="0" applyFont="1" applyFill="1" applyBorder="1" applyAlignment="1">
      <alignment horizontal="center" vertical="center"/>
    </xf>
    <xf numFmtId="0" fontId="26" fillId="12" borderId="14" xfId="0" applyFont="1" applyFill="1" applyBorder="1" applyAlignment="1">
      <alignment horizontal="center" vertical="center"/>
    </xf>
    <xf numFmtId="0" fontId="26" fillId="12" borderId="5" xfId="0" applyFont="1" applyFill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31" fillId="14" borderId="1" xfId="0" applyFont="1" applyFill="1" applyBorder="1" applyAlignment="1">
      <alignment horizontal="center" vertical="center" wrapText="1"/>
    </xf>
    <xf numFmtId="0" fontId="30" fillId="11" borderId="14" xfId="0" applyFont="1" applyFill="1" applyBorder="1" applyAlignment="1">
      <alignment horizontal="center" vertical="center"/>
    </xf>
    <xf numFmtId="0" fontId="30" fillId="11" borderId="5" xfId="0" applyFont="1" applyFill="1" applyBorder="1" applyAlignment="1">
      <alignment horizontal="center" vertical="center"/>
    </xf>
    <xf numFmtId="0" fontId="30" fillId="11" borderId="6" xfId="0" applyFont="1" applyFill="1" applyBorder="1" applyAlignment="1">
      <alignment horizontal="center" vertical="center"/>
    </xf>
    <xf numFmtId="0" fontId="30" fillId="11" borderId="0" xfId="0" applyFont="1" applyFill="1" applyAlignment="1">
      <alignment horizontal="center" vertical="center"/>
    </xf>
    <xf numFmtId="0" fontId="31" fillId="4" borderId="1" xfId="1" applyFont="1" applyFill="1" applyBorder="1" applyAlignment="1">
      <alignment horizontal="center" vertical="center"/>
    </xf>
    <xf numFmtId="0" fontId="31" fillId="4" borderId="10" xfId="1" applyFont="1" applyFill="1" applyBorder="1" applyAlignment="1">
      <alignment horizontal="center" vertical="center"/>
    </xf>
    <xf numFmtId="0" fontId="31" fillId="4" borderId="7" xfId="1" applyFont="1" applyFill="1" applyBorder="1" applyAlignment="1">
      <alignment horizontal="center" vertical="center"/>
    </xf>
    <xf numFmtId="0" fontId="31" fillId="4" borderId="11" xfId="1" applyFont="1" applyFill="1" applyBorder="1" applyAlignment="1">
      <alignment horizontal="center" vertical="center"/>
    </xf>
    <xf numFmtId="0" fontId="26" fillId="12" borderId="10" xfId="0" applyFont="1" applyFill="1" applyBorder="1" applyAlignment="1">
      <alignment horizontal="center" vertical="center" wrapText="1"/>
    </xf>
    <xf numFmtId="0" fontId="26" fillId="12" borderId="7" xfId="0" applyFont="1" applyFill="1" applyBorder="1" applyAlignment="1">
      <alignment horizontal="center" vertical="center" wrapText="1"/>
    </xf>
    <xf numFmtId="0" fontId="30" fillId="13" borderId="10" xfId="0" applyFont="1" applyFill="1" applyBorder="1" applyAlignment="1">
      <alignment horizontal="center" vertical="center"/>
    </xf>
    <xf numFmtId="0" fontId="30" fillId="13" borderId="7" xfId="0" applyFont="1" applyFill="1" applyBorder="1" applyAlignment="1">
      <alignment horizontal="center" vertical="center"/>
    </xf>
    <xf numFmtId="0" fontId="30" fillId="13" borderId="11" xfId="0" applyFont="1" applyFill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2" fillId="13" borderId="0" xfId="0" applyFont="1" applyFill="1" applyAlignment="1">
      <alignment horizontal="center" vertical="center"/>
    </xf>
    <xf numFmtId="0" fontId="26" fillId="12" borderId="10" xfId="0" applyFont="1" applyFill="1" applyBorder="1" applyAlignment="1">
      <alignment horizontal="left" vertical="center" wrapText="1"/>
    </xf>
    <xf numFmtId="0" fontId="26" fillId="12" borderId="7" xfId="0" applyFont="1" applyFill="1" applyBorder="1" applyAlignment="1">
      <alignment horizontal="left" vertical="center" wrapText="1"/>
    </xf>
    <xf numFmtId="0" fontId="26" fillId="12" borderId="11" xfId="0" applyFont="1" applyFill="1" applyBorder="1" applyAlignment="1">
      <alignment horizontal="left" vertical="center" wrapText="1"/>
    </xf>
    <xf numFmtId="0" fontId="26" fillId="0" borderId="10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0" fillId="11" borderId="0" xfId="0" applyFill="1" applyAlignment="1">
      <alignment horizontal="left"/>
    </xf>
    <xf numFmtId="0" fontId="0" fillId="11" borderId="0" xfId="0" applyFill="1" applyAlignment="1">
      <alignment horizontal="center"/>
    </xf>
    <xf numFmtId="0" fontId="0" fillId="12" borderId="9" xfId="0" applyFill="1" applyBorder="1" applyAlignment="1">
      <alignment horizontal="center"/>
    </xf>
    <xf numFmtId="0" fontId="0" fillId="11" borderId="0" xfId="0" applyFill="1" applyAlignment="1">
      <alignment horizontal="left" wrapText="1"/>
    </xf>
    <xf numFmtId="0" fontId="0" fillId="0" borderId="0" xfId="0" applyAlignment="1">
      <alignment horizontal="left" wrapText="1"/>
    </xf>
    <xf numFmtId="0" fontId="0" fillId="12" borderId="9" xfId="0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16" fillId="11" borderId="0" xfId="0" applyFont="1" applyFill="1" applyAlignment="1">
      <alignment horizontal="left" wrapText="1"/>
    </xf>
    <xf numFmtId="0" fontId="17" fillId="11" borderId="0" xfId="0" applyFont="1" applyFill="1" applyAlignment="1">
      <alignment horizontal="left"/>
    </xf>
    <xf numFmtId="0" fontId="21" fillId="11" borderId="0" xfId="0" applyFont="1" applyFill="1" applyAlignment="1">
      <alignment horizontal="center"/>
    </xf>
    <xf numFmtId="0" fontId="21" fillId="11" borderId="16" xfId="0" applyFont="1" applyFill="1" applyBorder="1" applyAlignment="1">
      <alignment horizontal="center"/>
    </xf>
    <xf numFmtId="0" fontId="22" fillId="11" borderId="0" xfId="0" applyFont="1" applyFill="1" applyAlignment="1">
      <alignment horizontal="center" wrapText="1"/>
    </xf>
    <xf numFmtId="0" fontId="2" fillId="7" borderId="1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7" borderId="1" xfId="1" applyFont="1" applyFill="1" applyBorder="1" applyAlignment="1">
      <alignment horizontal="center" vertical="center"/>
    </xf>
    <xf numFmtId="0" fontId="2" fillId="7" borderId="10" xfId="1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wrapText="1"/>
    </xf>
    <xf numFmtId="0" fontId="14" fillId="9" borderId="13" xfId="0" applyFont="1" applyFill="1" applyBorder="1" applyAlignment="1">
      <alignment horizontal="center"/>
    </xf>
    <xf numFmtId="0" fontId="14" fillId="9" borderId="3" xfId="0" applyFont="1" applyFill="1" applyBorder="1" applyAlignment="1">
      <alignment horizontal="center"/>
    </xf>
    <xf numFmtId="0" fontId="3" fillId="0" borderId="1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3" fontId="3" fillId="3" borderId="8" xfId="0" applyNumberFormat="1" applyFont="1" applyFill="1" applyBorder="1" applyAlignment="1">
      <alignment horizontal="center" wrapText="1"/>
    </xf>
    <xf numFmtId="3" fontId="3" fillId="3" borderId="9" xfId="0" applyNumberFormat="1" applyFont="1" applyFill="1" applyBorder="1" applyAlignment="1">
      <alignment horizontal="center" wrapText="1"/>
    </xf>
    <xf numFmtId="3" fontId="3" fillId="3" borderId="4" xfId="0" applyNumberFormat="1" applyFont="1" applyFill="1" applyBorder="1" applyAlignment="1">
      <alignment horizontal="center" wrapText="1"/>
    </xf>
    <xf numFmtId="0" fontId="36" fillId="11" borderId="0" xfId="0" applyFont="1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18" fillId="4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0" fillId="12" borderId="17" xfId="0" applyFill="1" applyBorder="1" applyAlignment="1">
      <alignment horizontal="center" vertical="center" wrapText="1"/>
    </xf>
    <xf numFmtId="0" fontId="0" fillId="12" borderId="23" xfId="0" applyFill="1" applyBorder="1" applyAlignment="1">
      <alignment horizontal="center" vertical="center"/>
    </xf>
    <xf numFmtId="0" fontId="0" fillId="12" borderId="18" xfId="0" applyFill="1" applyBorder="1" applyAlignment="1">
      <alignment horizontal="center" vertical="center"/>
    </xf>
    <xf numFmtId="0" fontId="0" fillId="12" borderId="19" xfId="0" applyFill="1" applyBorder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0" fillId="12" borderId="20" xfId="0" applyFill="1" applyBorder="1" applyAlignment="1">
      <alignment horizontal="center" vertical="center"/>
    </xf>
    <xf numFmtId="0" fontId="0" fillId="12" borderId="21" xfId="0" applyFill="1" applyBorder="1" applyAlignment="1">
      <alignment horizontal="center" vertical="center"/>
    </xf>
    <xf numFmtId="0" fontId="0" fillId="12" borderId="16" xfId="0" applyFill="1" applyBorder="1" applyAlignment="1">
      <alignment horizontal="center" vertical="center"/>
    </xf>
    <xf numFmtId="0" fontId="0" fillId="12" borderId="22" xfId="0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6" fillId="4" borderId="14" xfId="0" applyFont="1" applyFill="1" applyBorder="1" applyAlignment="1">
      <alignment horizontal="left" vertical="top"/>
    </xf>
    <xf numFmtId="0" fontId="6" fillId="4" borderId="5" xfId="0" applyFont="1" applyFill="1" applyBorder="1" applyAlignment="1">
      <alignment horizontal="left" vertical="top"/>
    </xf>
    <xf numFmtId="0" fontId="18" fillId="4" borderId="5" xfId="0" applyFont="1" applyFill="1" applyBorder="1" applyAlignment="1">
      <alignment horizontal="left"/>
    </xf>
    <xf numFmtId="0" fontId="7" fillId="10" borderId="8" xfId="0" applyFont="1" applyFill="1" applyBorder="1" applyAlignment="1">
      <alignment horizontal="center"/>
    </xf>
    <xf numFmtId="0" fontId="7" fillId="10" borderId="9" xfId="0" applyFont="1" applyFill="1" applyBorder="1" applyAlignment="1">
      <alignment horizontal="center"/>
    </xf>
    <xf numFmtId="0" fontId="7" fillId="10" borderId="4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6" fillId="4" borderId="11" xfId="0" applyFont="1" applyFill="1" applyBorder="1" applyAlignment="1">
      <alignment horizontal="left" vertical="center"/>
    </xf>
    <xf numFmtId="0" fontId="4" fillId="5" borderId="10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11" xfId="0" applyFont="1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/>
    </xf>
    <xf numFmtId="0" fontId="4" fillId="4" borderId="0" xfId="0" applyFont="1" applyFill="1" applyAlignment="1">
      <alignment horizontal="left"/>
    </xf>
    <xf numFmtId="0" fontId="7" fillId="10" borderId="10" xfId="0" applyFont="1" applyFill="1" applyBorder="1" applyAlignment="1">
      <alignment horizontal="center"/>
    </xf>
    <xf numFmtId="0" fontId="7" fillId="10" borderId="7" xfId="0" applyFont="1" applyFill="1" applyBorder="1" applyAlignment="1">
      <alignment horizontal="center"/>
    </xf>
    <xf numFmtId="0" fontId="7" fillId="10" borderId="11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/>
    </xf>
    <xf numFmtId="0" fontId="6" fillId="4" borderId="15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4" fillId="5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2" xfId="0" applyFont="1" applyFill="1" applyBorder="1" applyAlignment="1">
      <alignment horizontal="left"/>
    </xf>
    <xf numFmtId="0" fontId="4" fillId="5" borderId="0" xfId="0" applyFont="1" applyFill="1" applyAlignment="1">
      <alignment horizontal="center"/>
    </xf>
    <xf numFmtId="0" fontId="10" fillId="4" borderId="9" xfId="0" applyFont="1" applyFill="1" applyBorder="1" applyAlignment="1">
      <alignment horizontal="right" vertical="center"/>
    </xf>
    <xf numFmtId="0" fontId="4" fillId="4" borderId="2" xfId="0" applyFont="1" applyFill="1" applyBorder="1" applyAlignment="1">
      <alignment horizontal="left"/>
    </xf>
    <xf numFmtId="0" fontId="4" fillId="5" borderId="6" xfId="0" applyFont="1" applyFill="1" applyBorder="1" applyAlignment="1">
      <alignment horizontal="center"/>
    </xf>
    <xf numFmtId="0" fontId="6" fillId="0" borderId="1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4" borderId="14" xfId="0" applyFont="1" applyFill="1" applyBorder="1" applyAlignment="1">
      <alignment horizontal="left"/>
    </xf>
    <xf numFmtId="0" fontId="6" fillId="4" borderId="5" xfId="0" applyFont="1" applyFill="1" applyBorder="1" applyAlignment="1">
      <alignment horizontal="left"/>
    </xf>
    <xf numFmtId="0" fontId="6" fillId="4" borderId="15" xfId="0" applyFont="1" applyFill="1" applyBorder="1" applyAlignment="1">
      <alignment horizontal="left"/>
    </xf>
    <xf numFmtId="0" fontId="6" fillId="5" borderId="5" xfId="0" applyFont="1" applyFill="1" applyBorder="1" applyAlignment="1">
      <alignment horizontal="center" vertical="top" wrapText="1"/>
    </xf>
    <xf numFmtId="0" fontId="6" fillId="5" borderId="15" xfId="0" applyFont="1" applyFill="1" applyBorder="1" applyAlignment="1">
      <alignment horizontal="center" vertical="top" wrapText="1"/>
    </xf>
    <xf numFmtId="0" fontId="6" fillId="5" borderId="0" xfId="0" applyFont="1" applyFill="1" applyAlignment="1">
      <alignment horizontal="center" vertical="top" wrapText="1"/>
    </xf>
    <xf numFmtId="0" fontId="6" fillId="5" borderId="2" xfId="0" applyFont="1" applyFill="1" applyBorder="1" applyAlignment="1">
      <alignment horizontal="center" vertical="top" wrapText="1"/>
    </xf>
    <xf numFmtId="0" fontId="12" fillId="4" borderId="6" xfId="0" applyFont="1" applyFill="1" applyBorder="1" applyAlignment="1">
      <alignment horizontal="left"/>
    </xf>
    <xf numFmtId="0" fontId="13" fillId="0" borderId="8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/>
    </xf>
    <xf numFmtId="0" fontId="12" fillId="4" borderId="9" xfId="0" applyFont="1" applyFill="1" applyBorder="1" applyAlignment="1">
      <alignment horizontal="left"/>
    </xf>
    <xf numFmtId="0" fontId="6" fillId="5" borderId="9" xfId="0" applyFont="1" applyFill="1" applyBorder="1" applyAlignment="1">
      <alignment horizontal="center" vertical="top"/>
    </xf>
    <xf numFmtId="0" fontId="6" fillId="0" borderId="14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5" borderId="9" xfId="0" applyFont="1" applyFill="1" applyBorder="1" applyAlignment="1">
      <alignment horizontal="center" vertical="top" wrapText="1"/>
    </xf>
    <xf numFmtId="0" fontId="6" fillId="5" borderId="4" xfId="0" applyFont="1" applyFill="1" applyBorder="1" applyAlignment="1">
      <alignment horizontal="center" vertical="top" wrapText="1"/>
    </xf>
    <xf numFmtId="0" fontId="10" fillId="4" borderId="5" xfId="0" applyFont="1" applyFill="1" applyBorder="1" applyAlignment="1">
      <alignment horizontal="right" vertical="center"/>
    </xf>
    <xf numFmtId="0" fontId="6" fillId="5" borderId="5" xfId="0" applyFont="1" applyFill="1" applyBorder="1" applyAlignment="1">
      <alignment horizontal="center" vertical="top"/>
    </xf>
    <xf numFmtId="0" fontId="6" fillId="4" borderId="15" xfId="0" applyFont="1" applyFill="1" applyBorder="1" applyAlignment="1">
      <alignment horizontal="left" vertical="top"/>
    </xf>
    <xf numFmtId="0" fontId="6" fillId="4" borderId="14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/>
    </xf>
    <xf numFmtId="0" fontId="6" fillId="4" borderId="9" xfId="0" applyFont="1" applyFill="1" applyBorder="1" applyAlignment="1">
      <alignment horizontal="left" vertical="top"/>
    </xf>
    <xf numFmtId="3" fontId="6" fillId="5" borderId="9" xfId="0" applyNumberFormat="1" applyFont="1" applyFill="1" applyBorder="1" applyAlignment="1">
      <alignment horizontal="center" wrapText="1"/>
    </xf>
    <xf numFmtId="0" fontId="6" fillId="5" borderId="4" xfId="0" applyFont="1" applyFill="1" applyBorder="1" applyAlignment="1">
      <alignment horizontal="center" wrapText="1"/>
    </xf>
    <xf numFmtId="3" fontId="6" fillId="5" borderId="8" xfId="0" applyNumberFormat="1" applyFont="1" applyFill="1" applyBorder="1" applyAlignment="1">
      <alignment horizontal="center" wrapText="1"/>
    </xf>
    <xf numFmtId="0" fontId="6" fillId="5" borderId="9" xfId="0" applyFont="1" applyFill="1" applyBorder="1" applyAlignment="1">
      <alignment horizontal="center" wrapText="1"/>
    </xf>
    <xf numFmtId="0" fontId="6" fillId="5" borderId="15" xfId="0" applyFont="1" applyFill="1" applyBorder="1" applyAlignment="1">
      <alignment horizontal="center" vertical="top"/>
    </xf>
    <xf numFmtId="0" fontId="6" fillId="5" borderId="6" xfId="0" applyFont="1" applyFill="1" applyBorder="1" applyAlignment="1">
      <alignment horizontal="center" vertical="top" wrapText="1"/>
    </xf>
    <xf numFmtId="0" fontId="6" fillId="5" borderId="8" xfId="0" applyFont="1" applyFill="1" applyBorder="1" applyAlignment="1">
      <alignment horizontal="center" vertical="top" wrapText="1"/>
    </xf>
    <xf numFmtId="0" fontId="6" fillId="4" borderId="6" xfId="0" applyFont="1" applyFill="1" applyBorder="1" applyAlignment="1">
      <alignment horizontal="center" wrapText="1"/>
    </xf>
    <xf numFmtId="0" fontId="6" fillId="4" borderId="0" xfId="0" applyFont="1" applyFill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6" fillId="5" borderId="0" xfId="0" applyFont="1" applyFill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4" borderId="14" xfId="0" applyFont="1" applyFill="1" applyBorder="1" applyAlignment="1">
      <alignment horizontal="left" vertical="top"/>
    </xf>
    <xf numFmtId="0" fontId="4" fillId="4" borderId="5" xfId="0" applyFont="1" applyFill="1" applyBorder="1" applyAlignment="1">
      <alignment horizontal="left" vertical="top"/>
    </xf>
    <xf numFmtId="0" fontId="4" fillId="4" borderId="15" xfId="0" applyFont="1" applyFill="1" applyBorder="1" applyAlignment="1">
      <alignment horizontal="left" vertical="top"/>
    </xf>
    <xf numFmtId="0" fontId="4" fillId="0" borderId="8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5" borderId="9" xfId="0" applyFont="1" applyFill="1" applyBorder="1" applyAlignment="1">
      <alignment horizontal="center" wrapText="1"/>
    </xf>
    <xf numFmtId="0" fontId="4" fillId="5" borderId="4" xfId="0" applyFont="1" applyFill="1" applyBorder="1" applyAlignment="1">
      <alignment horizontal="center" wrapText="1"/>
    </xf>
    <xf numFmtId="0" fontId="6" fillId="4" borderId="0" xfId="0" applyFont="1" applyFill="1" applyAlignment="1">
      <alignment horizontal="left" vertical="top" wrapText="1"/>
    </xf>
    <xf numFmtId="0" fontId="4" fillId="4" borderId="0" xfId="0" applyFont="1" applyFill="1" applyAlignment="1">
      <alignment horizontal="left" vertical="top"/>
    </xf>
    <xf numFmtId="0" fontId="4" fillId="4" borderId="2" xfId="0" applyFont="1" applyFill="1" applyBorder="1" applyAlignment="1">
      <alignment horizontal="left" vertical="top"/>
    </xf>
    <xf numFmtId="0" fontId="4" fillId="4" borderId="0" xfId="0" applyFont="1" applyFill="1" applyAlignment="1">
      <alignment horizontal="left" wrapText="1"/>
    </xf>
    <xf numFmtId="164" fontId="4" fillId="5" borderId="8" xfId="0" applyNumberFormat="1" applyFont="1" applyFill="1" applyBorder="1" applyAlignment="1">
      <alignment horizontal="center"/>
    </xf>
    <xf numFmtId="164" fontId="4" fillId="5" borderId="9" xfId="0" applyNumberFormat="1" applyFont="1" applyFill="1" applyBorder="1" applyAlignment="1">
      <alignment horizontal="center"/>
    </xf>
    <xf numFmtId="164" fontId="4" fillId="5" borderId="4" xfId="0" applyNumberFormat="1" applyFont="1" applyFill="1" applyBorder="1" applyAlignment="1">
      <alignment horizontal="center"/>
    </xf>
    <xf numFmtId="165" fontId="6" fillId="5" borderId="8" xfId="0" applyNumberFormat="1" applyFont="1" applyFill="1" applyBorder="1" applyAlignment="1">
      <alignment horizontal="center"/>
    </xf>
    <xf numFmtId="165" fontId="6" fillId="5" borderId="9" xfId="0" applyNumberFormat="1" applyFont="1" applyFill="1" applyBorder="1" applyAlignment="1">
      <alignment horizontal="center"/>
    </xf>
    <xf numFmtId="165" fontId="6" fillId="5" borderId="4" xfId="0" applyNumberFormat="1" applyFont="1" applyFill="1" applyBorder="1" applyAlignment="1">
      <alignment horizontal="center"/>
    </xf>
    <xf numFmtId="0" fontId="35" fillId="11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64" fontId="4" fillId="5" borderId="7" xfId="0" applyNumberFormat="1" applyFont="1" applyFill="1" applyBorder="1" applyAlignment="1">
      <alignment horizontal="center"/>
    </xf>
    <xf numFmtId="164" fontId="4" fillId="5" borderId="11" xfId="0" applyNumberFormat="1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7" fillId="10" borderId="6" xfId="0" applyFont="1" applyFill="1" applyBorder="1" applyAlignment="1">
      <alignment horizontal="center"/>
    </xf>
    <xf numFmtId="0" fontId="7" fillId="10" borderId="0" xfId="0" applyFont="1" applyFill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left" wrapText="1"/>
    </xf>
    <xf numFmtId="0" fontId="6" fillId="4" borderId="5" xfId="0" applyFont="1" applyFill="1" applyBorder="1" applyAlignment="1">
      <alignment horizontal="left" wrapText="1"/>
    </xf>
    <xf numFmtId="0" fontId="6" fillId="5" borderId="5" xfId="0" applyFont="1" applyFill="1" applyBorder="1" applyAlignment="1">
      <alignment horizontal="center" wrapText="1"/>
    </xf>
    <xf numFmtId="0" fontId="6" fillId="5" borderId="15" xfId="0" applyFont="1" applyFill="1" applyBorder="1" applyAlignment="1">
      <alignment horizontal="center" wrapText="1"/>
    </xf>
    <xf numFmtId="0" fontId="6" fillId="4" borderId="15" xfId="0" applyFont="1" applyFill="1" applyBorder="1" applyAlignment="1">
      <alignment horizontal="left" wrapText="1"/>
    </xf>
    <xf numFmtId="0" fontId="4" fillId="4" borderId="0" xfId="0" applyFont="1" applyFill="1" applyAlignme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42334</xdr:colOff>
      <xdr:row>5</xdr:row>
      <xdr:rowOff>31749</xdr:rowOff>
    </xdr:from>
    <xdr:to>
      <xdr:col>25</xdr:col>
      <xdr:colOff>600074</xdr:colOff>
      <xdr:row>8</xdr:row>
      <xdr:rowOff>52916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339167" y="1079499"/>
          <a:ext cx="2272240" cy="59266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Tahoma"/>
              <a:cs typeface="Tahoma"/>
            </a:rPr>
            <a:t>A informação contida neste formulário é </a:t>
          </a:r>
          <a:r>
            <a:rPr lang="pt-BR" sz="800" b="1" i="0" u="none" strike="noStrike" baseline="0">
              <a:solidFill>
                <a:srgbClr val="FF0000"/>
              </a:solidFill>
              <a:latin typeface="Tahoma"/>
              <a:cs typeface="Tahoma"/>
            </a:rPr>
            <a:t>confidencial</a:t>
          </a:r>
          <a:r>
            <a:rPr lang="pt-BR" sz="800" b="1" i="0" u="none" strike="noStrike" baseline="0">
              <a:solidFill>
                <a:srgbClr val="000000"/>
              </a:solidFill>
              <a:latin typeface="Tahoma"/>
              <a:cs typeface="Tahoma"/>
            </a:rPr>
            <a:t> e será usada somente com o </a:t>
          </a:r>
          <a:r>
            <a:rPr lang="pt-BR" sz="800" b="1" i="0" u="none" strike="noStrike" baseline="0">
              <a:solidFill>
                <a:srgbClr val="FF0000"/>
              </a:solidFill>
              <a:latin typeface="Tahoma"/>
              <a:cs typeface="Tahoma"/>
            </a:rPr>
            <a:t>propósito estatístico da análise de segurança</a:t>
          </a:r>
          <a:r>
            <a:rPr lang="pt-BR" sz="800" b="1" i="0" u="none" strike="noStrike" baseline="0">
              <a:solidFill>
                <a:sysClr val="windowText" lastClr="000000"/>
              </a:solidFill>
              <a:latin typeface="Tahoma"/>
              <a:cs typeface="Tahoma"/>
            </a:rPr>
            <a:t>.</a:t>
          </a:r>
        </a:p>
        <a:p>
          <a:pPr algn="l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42332</xdr:colOff>
      <xdr:row>5</xdr:row>
      <xdr:rowOff>31752</xdr:rowOff>
    </xdr:from>
    <xdr:to>
      <xdr:col>9</xdr:col>
      <xdr:colOff>41743</xdr:colOff>
      <xdr:row>8</xdr:row>
      <xdr:rowOff>325959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6B283D9-3995-47A6-85A1-0DDEB8386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2" y="1079502"/>
          <a:ext cx="1999661" cy="865707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5</xdr:row>
      <xdr:rowOff>19050</xdr:rowOff>
    </xdr:from>
    <xdr:to>
      <xdr:col>9</xdr:col>
      <xdr:colOff>76200</xdr:colOff>
      <xdr:row>8</xdr:row>
      <xdr:rowOff>314325</xdr:rowOff>
    </xdr:to>
    <xdr:pic>
      <xdr:nvPicPr>
        <xdr:cNvPr id="6" name="Imagem 3" descr="carsamma peq NUEVA4.bmp">
          <a:extLst>
            <a:ext uri="{FF2B5EF4-FFF2-40B4-BE49-F238E27FC236}">
              <a16:creationId xmlns:a16="http://schemas.microsoft.com/office/drawing/2014/main" id="{952CCA89-B411-49CD-8F67-A764D0DE06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1066800"/>
          <a:ext cx="20002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42334</xdr:colOff>
      <xdr:row>5</xdr:row>
      <xdr:rowOff>31749</xdr:rowOff>
    </xdr:from>
    <xdr:to>
      <xdr:col>25</xdr:col>
      <xdr:colOff>600074</xdr:colOff>
      <xdr:row>8</xdr:row>
      <xdr:rowOff>52916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BFE35BE6-A215-4873-8D7F-85DE09BF8E07}"/>
            </a:ext>
          </a:extLst>
        </xdr:cNvPr>
        <xdr:cNvSpPr txBox="1">
          <a:spLocks noChangeArrowheads="1"/>
        </xdr:cNvSpPr>
      </xdr:nvSpPr>
      <xdr:spPr bwMode="auto">
        <a:xfrm>
          <a:off x="4280959" y="1079499"/>
          <a:ext cx="2243665" cy="59266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Tahoma"/>
              <a:cs typeface="Tahoma"/>
            </a:rPr>
            <a:t>A informação contida neste formulário é </a:t>
          </a:r>
          <a:r>
            <a:rPr lang="pt-BR" sz="800" b="1" i="0" u="none" strike="noStrike" baseline="0">
              <a:solidFill>
                <a:srgbClr val="FF0000"/>
              </a:solidFill>
              <a:latin typeface="Tahoma"/>
              <a:cs typeface="Tahoma"/>
            </a:rPr>
            <a:t>confidencial</a:t>
          </a:r>
          <a:r>
            <a:rPr lang="pt-BR" sz="800" b="1" i="0" u="none" strike="noStrike" baseline="0">
              <a:solidFill>
                <a:srgbClr val="000000"/>
              </a:solidFill>
              <a:latin typeface="Tahoma"/>
              <a:cs typeface="Tahoma"/>
            </a:rPr>
            <a:t> e será usada somente com o </a:t>
          </a:r>
          <a:r>
            <a:rPr lang="pt-BR" sz="800" b="1" i="0" u="none" strike="noStrike" baseline="0">
              <a:solidFill>
                <a:srgbClr val="FF0000"/>
              </a:solidFill>
              <a:latin typeface="Tahoma"/>
              <a:cs typeface="Tahoma"/>
            </a:rPr>
            <a:t>propósito estatístico da análise de segurança</a:t>
          </a:r>
          <a:r>
            <a:rPr lang="pt-BR" sz="800" b="1" i="0" u="none" strike="noStrike" baseline="0">
              <a:solidFill>
                <a:sysClr val="windowText" lastClr="000000"/>
              </a:solidFill>
              <a:latin typeface="Tahoma"/>
              <a:cs typeface="Tahoma"/>
            </a:rPr>
            <a:t>.</a:t>
          </a:r>
        </a:p>
        <a:p>
          <a:pPr algn="l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42332</xdr:colOff>
      <xdr:row>5</xdr:row>
      <xdr:rowOff>31752</xdr:rowOff>
    </xdr:from>
    <xdr:to>
      <xdr:col>9</xdr:col>
      <xdr:colOff>41743</xdr:colOff>
      <xdr:row>9</xdr:row>
      <xdr:rowOff>21159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773C130-477E-464E-BF2D-17197E5E43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2" y="1079502"/>
          <a:ext cx="1961561" cy="865707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5</xdr:row>
      <xdr:rowOff>19050</xdr:rowOff>
    </xdr:from>
    <xdr:to>
      <xdr:col>9</xdr:col>
      <xdr:colOff>76200</xdr:colOff>
      <xdr:row>9</xdr:row>
      <xdr:rowOff>9525</xdr:rowOff>
    </xdr:to>
    <xdr:pic>
      <xdr:nvPicPr>
        <xdr:cNvPr id="12" name="Imagem 3" descr="carsamma peq NUEVA4.bmp">
          <a:extLst>
            <a:ext uri="{FF2B5EF4-FFF2-40B4-BE49-F238E27FC236}">
              <a16:creationId xmlns:a16="http://schemas.microsoft.com/office/drawing/2014/main" id="{D95317DD-B1E0-45BA-ABFD-96609F8C6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1066800"/>
          <a:ext cx="20002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42334</xdr:colOff>
      <xdr:row>5</xdr:row>
      <xdr:rowOff>31749</xdr:rowOff>
    </xdr:from>
    <xdr:to>
      <xdr:col>25</xdr:col>
      <xdr:colOff>600074</xdr:colOff>
      <xdr:row>8</xdr:row>
      <xdr:rowOff>52916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713F5E4D-3D3B-4821-A45B-862A8D09C501}"/>
            </a:ext>
          </a:extLst>
        </xdr:cNvPr>
        <xdr:cNvSpPr txBox="1">
          <a:spLocks noChangeArrowheads="1"/>
        </xdr:cNvSpPr>
      </xdr:nvSpPr>
      <xdr:spPr bwMode="auto">
        <a:xfrm>
          <a:off x="4280959" y="1079499"/>
          <a:ext cx="2243665" cy="59266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Tahoma"/>
              <a:cs typeface="Tahoma"/>
            </a:rPr>
            <a:t>A informação contida neste formulário é </a:t>
          </a:r>
          <a:r>
            <a:rPr lang="pt-BR" sz="800" b="1" i="0" u="none" strike="noStrike" baseline="0">
              <a:solidFill>
                <a:srgbClr val="FF0000"/>
              </a:solidFill>
              <a:latin typeface="Tahoma"/>
              <a:cs typeface="Tahoma"/>
            </a:rPr>
            <a:t>confidencial</a:t>
          </a:r>
          <a:r>
            <a:rPr lang="pt-BR" sz="800" b="1" i="0" u="none" strike="noStrike" baseline="0">
              <a:solidFill>
                <a:srgbClr val="000000"/>
              </a:solidFill>
              <a:latin typeface="Tahoma"/>
              <a:cs typeface="Tahoma"/>
            </a:rPr>
            <a:t> e será usada somente com o </a:t>
          </a:r>
          <a:r>
            <a:rPr lang="pt-BR" sz="800" b="1" i="0" u="none" strike="noStrike" baseline="0">
              <a:solidFill>
                <a:srgbClr val="FF0000"/>
              </a:solidFill>
              <a:latin typeface="Tahoma"/>
              <a:cs typeface="Tahoma"/>
            </a:rPr>
            <a:t>propósito estatístico da análise de segurança</a:t>
          </a:r>
          <a:r>
            <a:rPr lang="pt-BR" sz="800" b="1" i="0" u="none" strike="noStrike" baseline="0">
              <a:solidFill>
                <a:sysClr val="windowText" lastClr="000000"/>
              </a:solidFill>
              <a:latin typeface="Tahoma"/>
              <a:cs typeface="Tahoma"/>
            </a:rPr>
            <a:t>.</a:t>
          </a:r>
        </a:p>
        <a:p>
          <a:pPr algn="l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42332</xdr:colOff>
      <xdr:row>5</xdr:row>
      <xdr:rowOff>31752</xdr:rowOff>
    </xdr:from>
    <xdr:to>
      <xdr:col>9</xdr:col>
      <xdr:colOff>41743</xdr:colOff>
      <xdr:row>9</xdr:row>
      <xdr:rowOff>21159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8B5BD5AB-B329-4101-8D11-D10720AE8D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2" y="1079502"/>
          <a:ext cx="1961561" cy="865707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5</xdr:row>
      <xdr:rowOff>19050</xdr:rowOff>
    </xdr:from>
    <xdr:to>
      <xdr:col>9</xdr:col>
      <xdr:colOff>76200</xdr:colOff>
      <xdr:row>9</xdr:row>
      <xdr:rowOff>9525</xdr:rowOff>
    </xdr:to>
    <xdr:pic>
      <xdr:nvPicPr>
        <xdr:cNvPr id="10" name="Imagem 3" descr="carsamma peq NUEVA4.bmp">
          <a:extLst>
            <a:ext uri="{FF2B5EF4-FFF2-40B4-BE49-F238E27FC236}">
              <a16:creationId xmlns:a16="http://schemas.microsoft.com/office/drawing/2014/main" id="{4DA7F936-42FB-4C9E-84FA-3D5EA34BF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1066800"/>
          <a:ext cx="20002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42334</xdr:colOff>
      <xdr:row>5</xdr:row>
      <xdr:rowOff>31749</xdr:rowOff>
    </xdr:from>
    <xdr:to>
      <xdr:col>25</xdr:col>
      <xdr:colOff>600074</xdr:colOff>
      <xdr:row>8</xdr:row>
      <xdr:rowOff>52916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132F9627-0DBA-4C1B-A14E-9B1EB52C9206}"/>
            </a:ext>
          </a:extLst>
        </xdr:cNvPr>
        <xdr:cNvSpPr txBox="1">
          <a:spLocks noChangeArrowheads="1"/>
        </xdr:cNvSpPr>
      </xdr:nvSpPr>
      <xdr:spPr bwMode="auto">
        <a:xfrm>
          <a:off x="4280959" y="1079499"/>
          <a:ext cx="2243665" cy="59266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Tahoma"/>
              <a:cs typeface="Tahoma"/>
            </a:rPr>
            <a:t>A informação contida neste formulário é </a:t>
          </a:r>
          <a:r>
            <a:rPr lang="pt-BR" sz="800" b="1" i="0" u="none" strike="noStrike" baseline="0">
              <a:solidFill>
                <a:srgbClr val="FF0000"/>
              </a:solidFill>
              <a:latin typeface="Tahoma"/>
              <a:cs typeface="Tahoma"/>
            </a:rPr>
            <a:t>confidencial</a:t>
          </a:r>
          <a:r>
            <a:rPr lang="pt-BR" sz="800" b="1" i="0" u="none" strike="noStrike" baseline="0">
              <a:solidFill>
                <a:srgbClr val="000000"/>
              </a:solidFill>
              <a:latin typeface="Tahoma"/>
              <a:cs typeface="Tahoma"/>
            </a:rPr>
            <a:t> e será usada somente com o </a:t>
          </a:r>
          <a:r>
            <a:rPr lang="pt-BR" sz="800" b="1" i="0" u="none" strike="noStrike" baseline="0">
              <a:solidFill>
                <a:srgbClr val="FF0000"/>
              </a:solidFill>
              <a:latin typeface="Tahoma"/>
              <a:cs typeface="Tahoma"/>
            </a:rPr>
            <a:t>propósito estatístico da análise de segurança</a:t>
          </a:r>
          <a:r>
            <a:rPr lang="pt-BR" sz="800" b="1" i="0" u="none" strike="noStrike" baseline="0">
              <a:solidFill>
                <a:sysClr val="windowText" lastClr="000000"/>
              </a:solidFill>
              <a:latin typeface="Tahoma"/>
              <a:cs typeface="Tahoma"/>
            </a:rPr>
            <a:t>.</a:t>
          </a:r>
        </a:p>
        <a:p>
          <a:pPr algn="l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42332</xdr:colOff>
      <xdr:row>5</xdr:row>
      <xdr:rowOff>31752</xdr:rowOff>
    </xdr:from>
    <xdr:to>
      <xdr:col>9</xdr:col>
      <xdr:colOff>41743</xdr:colOff>
      <xdr:row>9</xdr:row>
      <xdr:rowOff>21159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EDD2D96E-05F0-41E2-BCE4-D8B78F784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2" y="1079502"/>
          <a:ext cx="1961561" cy="865707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5</xdr:row>
      <xdr:rowOff>19050</xdr:rowOff>
    </xdr:from>
    <xdr:to>
      <xdr:col>9</xdr:col>
      <xdr:colOff>76200</xdr:colOff>
      <xdr:row>9</xdr:row>
      <xdr:rowOff>9525</xdr:rowOff>
    </xdr:to>
    <xdr:pic>
      <xdr:nvPicPr>
        <xdr:cNvPr id="10" name="Imagem 3" descr="carsamma peq NUEVA4.bmp">
          <a:extLst>
            <a:ext uri="{FF2B5EF4-FFF2-40B4-BE49-F238E27FC236}">
              <a16:creationId xmlns:a16="http://schemas.microsoft.com/office/drawing/2014/main" id="{31EFFE02-0FC3-40BF-9711-03471B5858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1066800"/>
          <a:ext cx="20002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42334</xdr:colOff>
      <xdr:row>5</xdr:row>
      <xdr:rowOff>31749</xdr:rowOff>
    </xdr:from>
    <xdr:to>
      <xdr:col>25</xdr:col>
      <xdr:colOff>600074</xdr:colOff>
      <xdr:row>8</xdr:row>
      <xdr:rowOff>52916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4CF28A5D-82B0-470A-BE00-8C07A5809136}"/>
            </a:ext>
          </a:extLst>
        </xdr:cNvPr>
        <xdr:cNvSpPr txBox="1">
          <a:spLocks noChangeArrowheads="1"/>
        </xdr:cNvSpPr>
      </xdr:nvSpPr>
      <xdr:spPr bwMode="auto">
        <a:xfrm>
          <a:off x="4280959" y="1079499"/>
          <a:ext cx="2243665" cy="59266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Tahoma"/>
              <a:cs typeface="Tahoma"/>
            </a:rPr>
            <a:t>A informação contida neste formulário é </a:t>
          </a:r>
          <a:r>
            <a:rPr lang="pt-BR" sz="800" b="1" i="0" u="none" strike="noStrike" baseline="0">
              <a:solidFill>
                <a:srgbClr val="FF0000"/>
              </a:solidFill>
              <a:latin typeface="Tahoma"/>
              <a:cs typeface="Tahoma"/>
            </a:rPr>
            <a:t>confidencial</a:t>
          </a:r>
          <a:r>
            <a:rPr lang="pt-BR" sz="800" b="1" i="0" u="none" strike="noStrike" baseline="0">
              <a:solidFill>
                <a:srgbClr val="000000"/>
              </a:solidFill>
              <a:latin typeface="Tahoma"/>
              <a:cs typeface="Tahoma"/>
            </a:rPr>
            <a:t> e será usada somente com o </a:t>
          </a:r>
          <a:r>
            <a:rPr lang="pt-BR" sz="800" b="1" i="0" u="none" strike="noStrike" baseline="0">
              <a:solidFill>
                <a:srgbClr val="FF0000"/>
              </a:solidFill>
              <a:latin typeface="Tahoma"/>
              <a:cs typeface="Tahoma"/>
            </a:rPr>
            <a:t>propósito estatístico da análise de segurança</a:t>
          </a:r>
          <a:r>
            <a:rPr lang="pt-BR" sz="800" b="1" i="0" u="none" strike="noStrike" baseline="0">
              <a:solidFill>
                <a:sysClr val="windowText" lastClr="000000"/>
              </a:solidFill>
              <a:latin typeface="Tahoma"/>
              <a:cs typeface="Tahoma"/>
            </a:rPr>
            <a:t>.</a:t>
          </a:r>
        </a:p>
        <a:p>
          <a:pPr algn="l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42332</xdr:colOff>
      <xdr:row>5</xdr:row>
      <xdr:rowOff>31752</xdr:rowOff>
    </xdr:from>
    <xdr:to>
      <xdr:col>9</xdr:col>
      <xdr:colOff>41743</xdr:colOff>
      <xdr:row>9</xdr:row>
      <xdr:rowOff>21159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9E016095-F4DF-48A6-A7F5-DD330180D7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2" y="1079502"/>
          <a:ext cx="1961561" cy="865707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5</xdr:row>
      <xdr:rowOff>19050</xdr:rowOff>
    </xdr:from>
    <xdr:to>
      <xdr:col>9</xdr:col>
      <xdr:colOff>76200</xdr:colOff>
      <xdr:row>9</xdr:row>
      <xdr:rowOff>9525</xdr:rowOff>
    </xdr:to>
    <xdr:pic>
      <xdr:nvPicPr>
        <xdr:cNvPr id="11" name="Imagem 3" descr="carsamma peq NUEVA4.bmp">
          <a:extLst>
            <a:ext uri="{FF2B5EF4-FFF2-40B4-BE49-F238E27FC236}">
              <a16:creationId xmlns:a16="http://schemas.microsoft.com/office/drawing/2014/main" id="{4CA2B031-88A0-4324-990C-606FBA3B9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1066800"/>
          <a:ext cx="20002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42334</xdr:colOff>
      <xdr:row>5</xdr:row>
      <xdr:rowOff>31749</xdr:rowOff>
    </xdr:from>
    <xdr:to>
      <xdr:col>25</xdr:col>
      <xdr:colOff>600074</xdr:colOff>
      <xdr:row>8</xdr:row>
      <xdr:rowOff>52916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D87B5AAB-CFB0-43AD-9B71-869D410854B8}"/>
            </a:ext>
          </a:extLst>
        </xdr:cNvPr>
        <xdr:cNvSpPr txBox="1">
          <a:spLocks noChangeArrowheads="1"/>
        </xdr:cNvSpPr>
      </xdr:nvSpPr>
      <xdr:spPr bwMode="auto">
        <a:xfrm>
          <a:off x="4280959" y="1079499"/>
          <a:ext cx="2243665" cy="59266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Tahoma"/>
              <a:cs typeface="Tahoma"/>
            </a:rPr>
            <a:t>A informação contida neste formulário é </a:t>
          </a:r>
          <a:r>
            <a:rPr lang="pt-BR" sz="800" b="1" i="0" u="none" strike="noStrike" baseline="0">
              <a:solidFill>
                <a:srgbClr val="FF0000"/>
              </a:solidFill>
              <a:latin typeface="Tahoma"/>
              <a:cs typeface="Tahoma"/>
            </a:rPr>
            <a:t>confidencial</a:t>
          </a:r>
          <a:r>
            <a:rPr lang="pt-BR" sz="800" b="1" i="0" u="none" strike="noStrike" baseline="0">
              <a:solidFill>
                <a:srgbClr val="000000"/>
              </a:solidFill>
              <a:latin typeface="Tahoma"/>
              <a:cs typeface="Tahoma"/>
            </a:rPr>
            <a:t> e será usada somente com o </a:t>
          </a:r>
          <a:r>
            <a:rPr lang="pt-BR" sz="800" b="1" i="0" u="none" strike="noStrike" baseline="0">
              <a:solidFill>
                <a:srgbClr val="FF0000"/>
              </a:solidFill>
              <a:latin typeface="Tahoma"/>
              <a:cs typeface="Tahoma"/>
            </a:rPr>
            <a:t>propósito estatístico da análise de segurança</a:t>
          </a:r>
          <a:r>
            <a:rPr lang="pt-BR" sz="800" b="1" i="0" u="none" strike="noStrike" baseline="0">
              <a:solidFill>
                <a:sysClr val="windowText" lastClr="000000"/>
              </a:solidFill>
              <a:latin typeface="Tahoma"/>
              <a:cs typeface="Tahoma"/>
            </a:rPr>
            <a:t>.</a:t>
          </a:r>
        </a:p>
        <a:p>
          <a:pPr algn="l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42332</xdr:colOff>
      <xdr:row>5</xdr:row>
      <xdr:rowOff>31752</xdr:rowOff>
    </xdr:from>
    <xdr:to>
      <xdr:col>9</xdr:col>
      <xdr:colOff>41743</xdr:colOff>
      <xdr:row>9</xdr:row>
      <xdr:rowOff>21159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A6B6D50B-0777-4C04-A5E0-CA638FDB44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2" y="1079502"/>
          <a:ext cx="1961561" cy="865707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5</xdr:row>
      <xdr:rowOff>19050</xdr:rowOff>
    </xdr:from>
    <xdr:to>
      <xdr:col>9</xdr:col>
      <xdr:colOff>76200</xdr:colOff>
      <xdr:row>9</xdr:row>
      <xdr:rowOff>9525</xdr:rowOff>
    </xdr:to>
    <xdr:pic>
      <xdr:nvPicPr>
        <xdr:cNvPr id="11" name="Imagem 3" descr="carsamma peq NUEVA4.bmp">
          <a:extLst>
            <a:ext uri="{FF2B5EF4-FFF2-40B4-BE49-F238E27FC236}">
              <a16:creationId xmlns:a16="http://schemas.microsoft.com/office/drawing/2014/main" id="{A2EAD924-AE8A-431F-B3BC-F553EDDE6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1066800"/>
          <a:ext cx="20002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42334</xdr:colOff>
      <xdr:row>5</xdr:row>
      <xdr:rowOff>31749</xdr:rowOff>
    </xdr:from>
    <xdr:to>
      <xdr:col>25</xdr:col>
      <xdr:colOff>600074</xdr:colOff>
      <xdr:row>8</xdr:row>
      <xdr:rowOff>52916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9BC91FF5-5C58-4E8D-BBAB-814DAF4900A0}"/>
            </a:ext>
          </a:extLst>
        </xdr:cNvPr>
        <xdr:cNvSpPr txBox="1">
          <a:spLocks noChangeArrowheads="1"/>
        </xdr:cNvSpPr>
      </xdr:nvSpPr>
      <xdr:spPr bwMode="auto">
        <a:xfrm>
          <a:off x="4280959" y="1079499"/>
          <a:ext cx="2243665" cy="59266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Tahoma"/>
              <a:cs typeface="Tahoma"/>
            </a:rPr>
            <a:t>A informação contida neste formulário é </a:t>
          </a:r>
          <a:r>
            <a:rPr lang="pt-BR" sz="800" b="1" i="0" u="none" strike="noStrike" baseline="0">
              <a:solidFill>
                <a:srgbClr val="FF0000"/>
              </a:solidFill>
              <a:latin typeface="Tahoma"/>
              <a:cs typeface="Tahoma"/>
            </a:rPr>
            <a:t>confidencial</a:t>
          </a:r>
          <a:r>
            <a:rPr lang="pt-BR" sz="800" b="1" i="0" u="none" strike="noStrike" baseline="0">
              <a:solidFill>
                <a:srgbClr val="000000"/>
              </a:solidFill>
              <a:latin typeface="Tahoma"/>
              <a:cs typeface="Tahoma"/>
            </a:rPr>
            <a:t> e será usada somente com o </a:t>
          </a:r>
          <a:r>
            <a:rPr lang="pt-BR" sz="800" b="1" i="0" u="none" strike="noStrike" baseline="0">
              <a:solidFill>
                <a:srgbClr val="FF0000"/>
              </a:solidFill>
              <a:latin typeface="Tahoma"/>
              <a:cs typeface="Tahoma"/>
            </a:rPr>
            <a:t>propósito estatístico da análise de segurança</a:t>
          </a:r>
          <a:r>
            <a:rPr lang="pt-BR" sz="800" b="1" i="0" u="none" strike="noStrike" baseline="0">
              <a:solidFill>
                <a:sysClr val="windowText" lastClr="000000"/>
              </a:solidFill>
              <a:latin typeface="Tahoma"/>
              <a:cs typeface="Tahoma"/>
            </a:rPr>
            <a:t>.</a:t>
          </a:r>
        </a:p>
        <a:p>
          <a:pPr algn="l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42332</xdr:colOff>
      <xdr:row>5</xdr:row>
      <xdr:rowOff>31752</xdr:rowOff>
    </xdr:from>
    <xdr:to>
      <xdr:col>9</xdr:col>
      <xdr:colOff>41743</xdr:colOff>
      <xdr:row>9</xdr:row>
      <xdr:rowOff>21159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946420D8-42DF-497C-BE4A-C2C43CB03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2" y="1079502"/>
          <a:ext cx="1961561" cy="865707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5</xdr:row>
      <xdr:rowOff>19050</xdr:rowOff>
    </xdr:from>
    <xdr:to>
      <xdr:col>9</xdr:col>
      <xdr:colOff>76200</xdr:colOff>
      <xdr:row>9</xdr:row>
      <xdr:rowOff>9525</xdr:rowOff>
    </xdr:to>
    <xdr:pic>
      <xdr:nvPicPr>
        <xdr:cNvPr id="11" name="Imagem 3" descr="carsamma peq NUEVA4.bmp">
          <a:extLst>
            <a:ext uri="{FF2B5EF4-FFF2-40B4-BE49-F238E27FC236}">
              <a16:creationId xmlns:a16="http://schemas.microsoft.com/office/drawing/2014/main" id="{428D63A6-3DE3-4E3B-9802-A7AA7335ED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1066800"/>
          <a:ext cx="20002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42334</xdr:colOff>
      <xdr:row>5</xdr:row>
      <xdr:rowOff>31749</xdr:rowOff>
    </xdr:from>
    <xdr:to>
      <xdr:col>25</xdr:col>
      <xdr:colOff>600074</xdr:colOff>
      <xdr:row>8</xdr:row>
      <xdr:rowOff>52916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30AD4DD0-A48E-4CF5-B01A-FE0CFDF45DE6}"/>
            </a:ext>
          </a:extLst>
        </xdr:cNvPr>
        <xdr:cNvSpPr txBox="1">
          <a:spLocks noChangeArrowheads="1"/>
        </xdr:cNvSpPr>
      </xdr:nvSpPr>
      <xdr:spPr bwMode="auto">
        <a:xfrm>
          <a:off x="4280959" y="1079499"/>
          <a:ext cx="2243665" cy="59266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Tahoma"/>
              <a:cs typeface="Tahoma"/>
            </a:rPr>
            <a:t>A informação contida neste formulário é </a:t>
          </a:r>
          <a:r>
            <a:rPr lang="pt-BR" sz="800" b="1" i="0" u="none" strike="noStrike" baseline="0">
              <a:solidFill>
                <a:srgbClr val="FF0000"/>
              </a:solidFill>
              <a:latin typeface="Tahoma"/>
              <a:cs typeface="Tahoma"/>
            </a:rPr>
            <a:t>confidencial</a:t>
          </a:r>
          <a:r>
            <a:rPr lang="pt-BR" sz="800" b="1" i="0" u="none" strike="noStrike" baseline="0">
              <a:solidFill>
                <a:srgbClr val="000000"/>
              </a:solidFill>
              <a:latin typeface="Tahoma"/>
              <a:cs typeface="Tahoma"/>
            </a:rPr>
            <a:t> e será usada somente com o </a:t>
          </a:r>
          <a:r>
            <a:rPr lang="pt-BR" sz="800" b="1" i="0" u="none" strike="noStrike" baseline="0">
              <a:solidFill>
                <a:srgbClr val="FF0000"/>
              </a:solidFill>
              <a:latin typeface="Tahoma"/>
              <a:cs typeface="Tahoma"/>
            </a:rPr>
            <a:t>propósito estatístico da análise de segurança</a:t>
          </a:r>
          <a:r>
            <a:rPr lang="pt-BR" sz="800" b="1" i="0" u="none" strike="noStrike" baseline="0">
              <a:solidFill>
                <a:sysClr val="windowText" lastClr="000000"/>
              </a:solidFill>
              <a:latin typeface="Tahoma"/>
              <a:cs typeface="Tahoma"/>
            </a:rPr>
            <a:t>.</a:t>
          </a:r>
        </a:p>
        <a:p>
          <a:pPr algn="l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42332</xdr:colOff>
      <xdr:row>5</xdr:row>
      <xdr:rowOff>31752</xdr:rowOff>
    </xdr:from>
    <xdr:to>
      <xdr:col>9</xdr:col>
      <xdr:colOff>41743</xdr:colOff>
      <xdr:row>9</xdr:row>
      <xdr:rowOff>21159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1177407D-04E1-46CB-BC7E-C9DF1C831A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2" y="1079502"/>
          <a:ext cx="1961561" cy="865707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5</xdr:row>
      <xdr:rowOff>19050</xdr:rowOff>
    </xdr:from>
    <xdr:to>
      <xdr:col>9</xdr:col>
      <xdr:colOff>76200</xdr:colOff>
      <xdr:row>9</xdr:row>
      <xdr:rowOff>9525</xdr:rowOff>
    </xdr:to>
    <xdr:pic>
      <xdr:nvPicPr>
        <xdr:cNvPr id="16" name="Imagem 3" descr="carsamma peq NUEVA4.bmp">
          <a:extLst>
            <a:ext uri="{FF2B5EF4-FFF2-40B4-BE49-F238E27FC236}">
              <a16:creationId xmlns:a16="http://schemas.microsoft.com/office/drawing/2014/main" id="{4B536703-52B4-4306-A0ED-0FE320E17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1066800"/>
          <a:ext cx="20002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42334</xdr:colOff>
      <xdr:row>5</xdr:row>
      <xdr:rowOff>31749</xdr:rowOff>
    </xdr:from>
    <xdr:to>
      <xdr:col>25</xdr:col>
      <xdr:colOff>600074</xdr:colOff>
      <xdr:row>8</xdr:row>
      <xdr:rowOff>52916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3C73A059-EA95-4CB4-B537-3D818CE06086}"/>
            </a:ext>
          </a:extLst>
        </xdr:cNvPr>
        <xdr:cNvSpPr txBox="1">
          <a:spLocks noChangeArrowheads="1"/>
        </xdr:cNvSpPr>
      </xdr:nvSpPr>
      <xdr:spPr bwMode="auto">
        <a:xfrm>
          <a:off x="4280959" y="1079499"/>
          <a:ext cx="2243665" cy="59266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Tahoma"/>
              <a:cs typeface="Tahoma"/>
            </a:rPr>
            <a:t>A informação contida neste formulário é </a:t>
          </a:r>
          <a:r>
            <a:rPr lang="pt-BR" sz="800" b="1" i="0" u="none" strike="noStrike" baseline="0">
              <a:solidFill>
                <a:srgbClr val="FF0000"/>
              </a:solidFill>
              <a:latin typeface="Tahoma"/>
              <a:cs typeface="Tahoma"/>
            </a:rPr>
            <a:t>confidencial</a:t>
          </a:r>
          <a:r>
            <a:rPr lang="pt-BR" sz="800" b="1" i="0" u="none" strike="noStrike" baseline="0">
              <a:solidFill>
                <a:srgbClr val="000000"/>
              </a:solidFill>
              <a:latin typeface="Tahoma"/>
              <a:cs typeface="Tahoma"/>
            </a:rPr>
            <a:t> e será usada somente com o </a:t>
          </a:r>
          <a:r>
            <a:rPr lang="pt-BR" sz="800" b="1" i="0" u="none" strike="noStrike" baseline="0">
              <a:solidFill>
                <a:srgbClr val="FF0000"/>
              </a:solidFill>
              <a:latin typeface="Tahoma"/>
              <a:cs typeface="Tahoma"/>
            </a:rPr>
            <a:t>propósito estatístico da análise de segurança</a:t>
          </a:r>
          <a:r>
            <a:rPr lang="pt-BR" sz="800" b="1" i="0" u="none" strike="noStrike" baseline="0">
              <a:solidFill>
                <a:sysClr val="windowText" lastClr="000000"/>
              </a:solidFill>
              <a:latin typeface="Tahoma"/>
              <a:cs typeface="Tahoma"/>
            </a:rPr>
            <a:t>.</a:t>
          </a:r>
        </a:p>
        <a:p>
          <a:pPr algn="l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42332</xdr:colOff>
      <xdr:row>5</xdr:row>
      <xdr:rowOff>31752</xdr:rowOff>
    </xdr:from>
    <xdr:to>
      <xdr:col>9</xdr:col>
      <xdr:colOff>41743</xdr:colOff>
      <xdr:row>9</xdr:row>
      <xdr:rowOff>21159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160AA234-8865-48B9-A35B-55B20C97F9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2" y="1079502"/>
          <a:ext cx="1961561" cy="865707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5</xdr:row>
      <xdr:rowOff>19050</xdr:rowOff>
    </xdr:from>
    <xdr:to>
      <xdr:col>9</xdr:col>
      <xdr:colOff>76200</xdr:colOff>
      <xdr:row>9</xdr:row>
      <xdr:rowOff>9525</xdr:rowOff>
    </xdr:to>
    <xdr:pic>
      <xdr:nvPicPr>
        <xdr:cNvPr id="11" name="Imagem 3" descr="carsamma peq NUEVA4.bmp">
          <a:extLst>
            <a:ext uri="{FF2B5EF4-FFF2-40B4-BE49-F238E27FC236}">
              <a16:creationId xmlns:a16="http://schemas.microsoft.com/office/drawing/2014/main" id="{4C09C825-955B-408E-B5CF-F61BDC768D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1066800"/>
          <a:ext cx="20002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42334</xdr:colOff>
      <xdr:row>5</xdr:row>
      <xdr:rowOff>31749</xdr:rowOff>
    </xdr:from>
    <xdr:to>
      <xdr:col>25</xdr:col>
      <xdr:colOff>600074</xdr:colOff>
      <xdr:row>8</xdr:row>
      <xdr:rowOff>52916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AB96835D-0CFF-4BBB-9E00-D0E47AAC5B7F}"/>
            </a:ext>
          </a:extLst>
        </xdr:cNvPr>
        <xdr:cNvSpPr txBox="1">
          <a:spLocks noChangeArrowheads="1"/>
        </xdr:cNvSpPr>
      </xdr:nvSpPr>
      <xdr:spPr bwMode="auto">
        <a:xfrm>
          <a:off x="4280959" y="1079499"/>
          <a:ext cx="2243665" cy="59266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Tahoma"/>
              <a:cs typeface="Tahoma"/>
            </a:rPr>
            <a:t>A informação contida neste formulário é </a:t>
          </a:r>
          <a:r>
            <a:rPr lang="pt-BR" sz="800" b="1" i="0" u="none" strike="noStrike" baseline="0">
              <a:solidFill>
                <a:srgbClr val="FF0000"/>
              </a:solidFill>
              <a:latin typeface="Tahoma"/>
              <a:cs typeface="Tahoma"/>
            </a:rPr>
            <a:t>confidencial</a:t>
          </a:r>
          <a:r>
            <a:rPr lang="pt-BR" sz="800" b="1" i="0" u="none" strike="noStrike" baseline="0">
              <a:solidFill>
                <a:srgbClr val="000000"/>
              </a:solidFill>
              <a:latin typeface="Tahoma"/>
              <a:cs typeface="Tahoma"/>
            </a:rPr>
            <a:t> e será usada somente com o </a:t>
          </a:r>
          <a:r>
            <a:rPr lang="pt-BR" sz="800" b="1" i="0" u="none" strike="noStrike" baseline="0">
              <a:solidFill>
                <a:srgbClr val="FF0000"/>
              </a:solidFill>
              <a:latin typeface="Tahoma"/>
              <a:cs typeface="Tahoma"/>
            </a:rPr>
            <a:t>propósito estatístico da análise de segurança</a:t>
          </a:r>
          <a:r>
            <a:rPr lang="pt-BR" sz="800" b="1" i="0" u="none" strike="noStrike" baseline="0">
              <a:solidFill>
                <a:sysClr val="windowText" lastClr="000000"/>
              </a:solidFill>
              <a:latin typeface="Tahoma"/>
              <a:cs typeface="Tahoma"/>
            </a:rPr>
            <a:t>.</a:t>
          </a:r>
        </a:p>
        <a:p>
          <a:pPr algn="l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42332</xdr:colOff>
      <xdr:row>5</xdr:row>
      <xdr:rowOff>31752</xdr:rowOff>
    </xdr:from>
    <xdr:to>
      <xdr:col>9</xdr:col>
      <xdr:colOff>41743</xdr:colOff>
      <xdr:row>9</xdr:row>
      <xdr:rowOff>21159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C1E4D0F3-E7D9-4E1F-AD1E-44666A0743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2" y="1079502"/>
          <a:ext cx="1961561" cy="865707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5</xdr:row>
      <xdr:rowOff>19050</xdr:rowOff>
    </xdr:from>
    <xdr:to>
      <xdr:col>9</xdr:col>
      <xdr:colOff>76200</xdr:colOff>
      <xdr:row>9</xdr:row>
      <xdr:rowOff>9525</xdr:rowOff>
    </xdr:to>
    <xdr:pic>
      <xdr:nvPicPr>
        <xdr:cNvPr id="11" name="Imagem 3" descr="carsamma peq NUEVA4.bmp">
          <a:extLst>
            <a:ext uri="{FF2B5EF4-FFF2-40B4-BE49-F238E27FC236}">
              <a16:creationId xmlns:a16="http://schemas.microsoft.com/office/drawing/2014/main" id="{BE0A0016-42B2-461F-B7E0-A0307E7E4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1066800"/>
          <a:ext cx="20002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42334</xdr:colOff>
      <xdr:row>5</xdr:row>
      <xdr:rowOff>31749</xdr:rowOff>
    </xdr:from>
    <xdr:to>
      <xdr:col>25</xdr:col>
      <xdr:colOff>600074</xdr:colOff>
      <xdr:row>8</xdr:row>
      <xdr:rowOff>52916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99F9986D-6E15-4A35-AD2D-5BD0FBB02B3D}"/>
            </a:ext>
          </a:extLst>
        </xdr:cNvPr>
        <xdr:cNvSpPr txBox="1">
          <a:spLocks noChangeArrowheads="1"/>
        </xdr:cNvSpPr>
      </xdr:nvSpPr>
      <xdr:spPr bwMode="auto">
        <a:xfrm>
          <a:off x="4280959" y="1079499"/>
          <a:ext cx="2243665" cy="59266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Tahoma"/>
              <a:cs typeface="Tahoma"/>
            </a:rPr>
            <a:t>A informação contida neste formulário é </a:t>
          </a:r>
          <a:r>
            <a:rPr lang="pt-BR" sz="800" b="1" i="0" u="none" strike="noStrike" baseline="0">
              <a:solidFill>
                <a:srgbClr val="FF0000"/>
              </a:solidFill>
              <a:latin typeface="Tahoma"/>
              <a:cs typeface="Tahoma"/>
            </a:rPr>
            <a:t>confidencial</a:t>
          </a:r>
          <a:r>
            <a:rPr lang="pt-BR" sz="800" b="1" i="0" u="none" strike="noStrike" baseline="0">
              <a:solidFill>
                <a:srgbClr val="000000"/>
              </a:solidFill>
              <a:latin typeface="Tahoma"/>
              <a:cs typeface="Tahoma"/>
            </a:rPr>
            <a:t> e será usada somente com o </a:t>
          </a:r>
          <a:r>
            <a:rPr lang="pt-BR" sz="800" b="1" i="0" u="none" strike="noStrike" baseline="0">
              <a:solidFill>
                <a:srgbClr val="FF0000"/>
              </a:solidFill>
              <a:latin typeface="Tahoma"/>
              <a:cs typeface="Tahoma"/>
            </a:rPr>
            <a:t>propósito estatístico da análise de segurança</a:t>
          </a:r>
          <a:r>
            <a:rPr lang="pt-BR" sz="800" b="1" i="0" u="none" strike="noStrike" baseline="0">
              <a:solidFill>
                <a:sysClr val="windowText" lastClr="000000"/>
              </a:solidFill>
              <a:latin typeface="Tahoma"/>
              <a:cs typeface="Tahoma"/>
            </a:rPr>
            <a:t>.</a:t>
          </a:r>
        </a:p>
        <a:p>
          <a:pPr algn="l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42332</xdr:colOff>
      <xdr:row>5</xdr:row>
      <xdr:rowOff>31752</xdr:rowOff>
    </xdr:from>
    <xdr:to>
      <xdr:col>9</xdr:col>
      <xdr:colOff>41743</xdr:colOff>
      <xdr:row>9</xdr:row>
      <xdr:rowOff>21159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E6EED6CF-AB5A-4E82-A2DA-8A4623161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2" y="1079502"/>
          <a:ext cx="1961561" cy="865707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5</xdr:row>
      <xdr:rowOff>19050</xdr:rowOff>
    </xdr:from>
    <xdr:to>
      <xdr:col>9</xdr:col>
      <xdr:colOff>76200</xdr:colOff>
      <xdr:row>9</xdr:row>
      <xdr:rowOff>9525</xdr:rowOff>
    </xdr:to>
    <xdr:pic>
      <xdr:nvPicPr>
        <xdr:cNvPr id="11" name="Imagem 3" descr="carsamma peq NUEVA4.bmp">
          <a:extLst>
            <a:ext uri="{FF2B5EF4-FFF2-40B4-BE49-F238E27FC236}">
              <a16:creationId xmlns:a16="http://schemas.microsoft.com/office/drawing/2014/main" id="{67B00AEB-B2D6-49CF-98DE-1886C4360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1066800"/>
          <a:ext cx="20002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42334</xdr:colOff>
      <xdr:row>5</xdr:row>
      <xdr:rowOff>31749</xdr:rowOff>
    </xdr:from>
    <xdr:to>
      <xdr:col>25</xdr:col>
      <xdr:colOff>600074</xdr:colOff>
      <xdr:row>8</xdr:row>
      <xdr:rowOff>52916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775B3C82-4DDD-4DEC-ACEB-294E92A00901}"/>
            </a:ext>
          </a:extLst>
        </xdr:cNvPr>
        <xdr:cNvSpPr txBox="1">
          <a:spLocks noChangeArrowheads="1"/>
        </xdr:cNvSpPr>
      </xdr:nvSpPr>
      <xdr:spPr bwMode="auto">
        <a:xfrm>
          <a:off x="4280959" y="1079499"/>
          <a:ext cx="2243665" cy="59266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Tahoma"/>
              <a:cs typeface="Tahoma"/>
            </a:rPr>
            <a:t>A informação contida neste formulário é </a:t>
          </a:r>
          <a:r>
            <a:rPr lang="pt-BR" sz="800" b="1" i="0" u="none" strike="noStrike" baseline="0">
              <a:solidFill>
                <a:srgbClr val="FF0000"/>
              </a:solidFill>
              <a:latin typeface="Tahoma"/>
              <a:cs typeface="Tahoma"/>
            </a:rPr>
            <a:t>confidencial</a:t>
          </a:r>
          <a:r>
            <a:rPr lang="pt-BR" sz="800" b="1" i="0" u="none" strike="noStrike" baseline="0">
              <a:solidFill>
                <a:srgbClr val="000000"/>
              </a:solidFill>
              <a:latin typeface="Tahoma"/>
              <a:cs typeface="Tahoma"/>
            </a:rPr>
            <a:t> e será usada somente com o </a:t>
          </a:r>
          <a:r>
            <a:rPr lang="pt-BR" sz="800" b="1" i="0" u="none" strike="noStrike" baseline="0">
              <a:solidFill>
                <a:srgbClr val="FF0000"/>
              </a:solidFill>
              <a:latin typeface="Tahoma"/>
              <a:cs typeface="Tahoma"/>
            </a:rPr>
            <a:t>propósito estatístico da análise de segurança</a:t>
          </a:r>
          <a:r>
            <a:rPr lang="pt-BR" sz="800" b="1" i="0" u="none" strike="noStrike" baseline="0">
              <a:solidFill>
                <a:sysClr val="windowText" lastClr="000000"/>
              </a:solidFill>
              <a:latin typeface="Tahoma"/>
              <a:cs typeface="Tahoma"/>
            </a:rPr>
            <a:t>.</a:t>
          </a:r>
        </a:p>
        <a:p>
          <a:pPr algn="l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42332</xdr:colOff>
      <xdr:row>5</xdr:row>
      <xdr:rowOff>31752</xdr:rowOff>
    </xdr:from>
    <xdr:to>
      <xdr:col>9</xdr:col>
      <xdr:colOff>41743</xdr:colOff>
      <xdr:row>9</xdr:row>
      <xdr:rowOff>21159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D6F2DA02-39E6-4308-BF14-93C13BBBA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2" y="1079502"/>
          <a:ext cx="1961561" cy="865707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5</xdr:row>
      <xdr:rowOff>19050</xdr:rowOff>
    </xdr:from>
    <xdr:to>
      <xdr:col>9</xdr:col>
      <xdr:colOff>76200</xdr:colOff>
      <xdr:row>9</xdr:row>
      <xdr:rowOff>9525</xdr:rowOff>
    </xdr:to>
    <xdr:pic>
      <xdr:nvPicPr>
        <xdr:cNvPr id="14" name="Imagem 3" descr="carsamma peq NUEVA4.bmp">
          <a:extLst>
            <a:ext uri="{FF2B5EF4-FFF2-40B4-BE49-F238E27FC236}">
              <a16:creationId xmlns:a16="http://schemas.microsoft.com/office/drawing/2014/main" id="{9D3B64DA-C0F4-409A-BCA3-638719CEB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1066800"/>
          <a:ext cx="20002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42334</xdr:colOff>
      <xdr:row>5</xdr:row>
      <xdr:rowOff>31749</xdr:rowOff>
    </xdr:from>
    <xdr:to>
      <xdr:col>25</xdr:col>
      <xdr:colOff>600074</xdr:colOff>
      <xdr:row>8</xdr:row>
      <xdr:rowOff>52916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C6C9B7F0-FE45-47D3-BCD1-80C663CA3469}"/>
            </a:ext>
          </a:extLst>
        </xdr:cNvPr>
        <xdr:cNvSpPr txBox="1">
          <a:spLocks noChangeArrowheads="1"/>
        </xdr:cNvSpPr>
      </xdr:nvSpPr>
      <xdr:spPr bwMode="auto">
        <a:xfrm>
          <a:off x="4280959" y="1079499"/>
          <a:ext cx="2243665" cy="59266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Tahoma"/>
              <a:cs typeface="Tahoma"/>
            </a:rPr>
            <a:t>A informação contida neste formulário é </a:t>
          </a:r>
          <a:r>
            <a:rPr lang="pt-BR" sz="800" b="1" i="0" u="none" strike="noStrike" baseline="0">
              <a:solidFill>
                <a:srgbClr val="FF0000"/>
              </a:solidFill>
              <a:latin typeface="Tahoma"/>
              <a:cs typeface="Tahoma"/>
            </a:rPr>
            <a:t>confidencial</a:t>
          </a:r>
          <a:r>
            <a:rPr lang="pt-BR" sz="800" b="1" i="0" u="none" strike="noStrike" baseline="0">
              <a:solidFill>
                <a:srgbClr val="000000"/>
              </a:solidFill>
              <a:latin typeface="Tahoma"/>
              <a:cs typeface="Tahoma"/>
            </a:rPr>
            <a:t> e será usada somente com o </a:t>
          </a:r>
          <a:r>
            <a:rPr lang="pt-BR" sz="800" b="1" i="0" u="none" strike="noStrike" baseline="0">
              <a:solidFill>
                <a:srgbClr val="FF0000"/>
              </a:solidFill>
              <a:latin typeface="Tahoma"/>
              <a:cs typeface="Tahoma"/>
            </a:rPr>
            <a:t>propósito estatístico da análise de segurança</a:t>
          </a:r>
          <a:r>
            <a:rPr lang="pt-BR" sz="800" b="1" i="0" u="none" strike="noStrike" baseline="0">
              <a:solidFill>
                <a:sysClr val="windowText" lastClr="000000"/>
              </a:solidFill>
              <a:latin typeface="Tahoma"/>
              <a:cs typeface="Tahoma"/>
            </a:rPr>
            <a:t>.</a:t>
          </a:r>
        </a:p>
        <a:p>
          <a:pPr algn="l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42332</xdr:colOff>
      <xdr:row>5</xdr:row>
      <xdr:rowOff>31752</xdr:rowOff>
    </xdr:from>
    <xdr:to>
      <xdr:col>9</xdr:col>
      <xdr:colOff>41743</xdr:colOff>
      <xdr:row>9</xdr:row>
      <xdr:rowOff>21159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21A25CF0-2A17-42F0-AA21-F96E69AA7F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2" y="1079502"/>
          <a:ext cx="1961561" cy="865707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5</xdr:row>
      <xdr:rowOff>19050</xdr:rowOff>
    </xdr:from>
    <xdr:to>
      <xdr:col>9</xdr:col>
      <xdr:colOff>76200</xdr:colOff>
      <xdr:row>9</xdr:row>
      <xdr:rowOff>9525</xdr:rowOff>
    </xdr:to>
    <xdr:pic>
      <xdr:nvPicPr>
        <xdr:cNvPr id="11" name="Imagem 3" descr="carsamma peq NUEVA4.bmp">
          <a:extLst>
            <a:ext uri="{FF2B5EF4-FFF2-40B4-BE49-F238E27FC236}">
              <a16:creationId xmlns:a16="http://schemas.microsoft.com/office/drawing/2014/main" id="{A2F49C68-AE1A-4DFE-93F7-99CE0466C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1066800"/>
          <a:ext cx="20002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42334</xdr:colOff>
      <xdr:row>5</xdr:row>
      <xdr:rowOff>31749</xdr:rowOff>
    </xdr:from>
    <xdr:to>
      <xdr:col>25</xdr:col>
      <xdr:colOff>600074</xdr:colOff>
      <xdr:row>8</xdr:row>
      <xdr:rowOff>52916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F0C64EBB-3F96-44CA-A3F7-106D54F589D4}"/>
            </a:ext>
          </a:extLst>
        </xdr:cNvPr>
        <xdr:cNvSpPr txBox="1">
          <a:spLocks noChangeArrowheads="1"/>
        </xdr:cNvSpPr>
      </xdr:nvSpPr>
      <xdr:spPr bwMode="auto">
        <a:xfrm>
          <a:off x="4280959" y="1079499"/>
          <a:ext cx="2243665" cy="59266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Tahoma"/>
              <a:cs typeface="Tahoma"/>
            </a:rPr>
            <a:t>A informação contida neste formulário é </a:t>
          </a:r>
          <a:r>
            <a:rPr lang="pt-BR" sz="800" b="1" i="0" u="none" strike="noStrike" baseline="0">
              <a:solidFill>
                <a:srgbClr val="FF0000"/>
              </a:solidFill>
              <a:latin typeface="Tahoma"/>
              <a:cs typeface="Tahoma"/>
            </a:rPr>
            <a:t>confidencial</a:t>
          </a:r>
          <a:r>
            <a:rPr lang="pt-BR" sz="800" b="1" i="0" u="none" strike="noStrike" baseline="0">
              <a:solidFill>
                <a:srgbClr val="000000"/>
              </a:solidFill>
              <a:latin typeface="Tahoma"/>
              <a:cs typeface="Tahoma"/>
            </a:rPr>
            <a:t> e será usada somente com o </a:t>
          </a:r>
          <a:r>
            <a:rPr lang="pt-BR" sz="800" b="1" i="0" u="none" strike="noStrike" baseline="0">
              <a:solidFill>
                <a:srgbClr val="FF0000"/>
              </a:solidFill>
              <a:latin typeface="Tahoma"/>
              <a:cs typeface="Tahoma"/>
            </a:rPr>
            <a:t>propósito estatístico da análise de segurança</a:t>
          </a:r>
          <a:r>
            <a:rPr lang="pt-BR" sz="800" b="1" i="0" u="none" strike="noStrike" baseline="0">
              <a:solidFill>
                <a:sysClr val="windowText" lastClr="000000"/>
              </a:solidFill>
              <a:latin typeface="Tahoma"/>
              <a:cs typeface="Tahoma"/>
            </a:rPr>
            <a:t>.</a:t>
          </a:r>
        </a:p>
        <a:p>
          <a:pPr algn="l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42332</xdr:colOff>
      <xdr:row>5</xdr:row>
      <xdr:rowOff>31752</xdr:rowOff>
    </xdr:from>
    <xdr:to>
      <xdr:col>9</xdr:col>
      <xdr:colOff>41743</xdr:colOff>
      <xdr:row>9</xdr:row>
      <xdr:rowOff>30684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C01F054A-B0ED-4CC6-91F9-6FFDA0D60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2" y="1079502"/>
          <a:ext cx="1961561" cy="865707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5</xdr:row>
      <xdr:rowOff>19050</xdr:rowOff>
    </xdr:from>
    <xdr:to>
      <xdr:col>9</xdr:col>
      <xdr:colOff>76200</xdr:colOff>
      <xdr:row>9</xdr:row>
      <xdr:rowOff>19050</xdr:rowOff>
    </xdr:to>
    <xdr:pic>
      <xdr:nvPicPr>
        <xdr:cNvPr id="11" name="Imagem 3" descr="carsamma peq NUEVA4.bmp">
          <a:extLst>
            <a:ext uri="{FF2B5EF4-FFF2-40B4-BE49-F238E27FC236}">
              <a16:creationId xmlns:a16="http://schemas.microsoft.com/office/drawing/2014/main" id="{2D30B8BD-69EF-4B51-9F72-76D31F3F0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1066800"/>
          <a:ext cx="20002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42334</xdr:colOff>
      <xdr:row>5</xdr:row>
      <xdr:rowOff>31749</xdr:rowOff>
    </xdr:from>
    <xdr:to>
      <xdr:col>25</xdr:col>
      <xdr:colOff>600074</xdr:colOff>
      <xdr:row>8</xdr:row>
      <xdr:rowOff>52916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F6769DAE-6301-411B-8478-B0BA10D511FF}"/>
            </a:ext>
          </a:extLst>
        </xdr:cNvPr>
        <xdr:cNvSpPr txBox="1">
          <a:spLocks noChangeArrowheads="1"/>
        </xdr:cNvSpPr>
      </xdr:nvSpPr>
      <xdr:spPr bwMode="auto">
        <a:xfrm>
          <a:off x="4280959" y="1079499"/>
          <a:ext cx="2243665" cy="59266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Tahoma"/>
              <a:cs typeface="Tahoma"/>
            </a:rPr>
            <a:t>A informação contida neste formulário é </a:t>
          </a:r>
          <a:r>
            <a:rPr lang="pt-BR" sz="800" b="1" i="0" u="none" strike="noStrike" baseline="0">
              <a:solidFill>
                <a:srgbClr val="FF0000"/>
              </a:solidFill>
              <a:latin typeface="Tahoma"/>
              <a:cs typeface="Tahoma"/>
            </a:rPr>
            <a:t>confidencial</a:t>
          </a:r>
          <a:r>
            <a:rPr lang="pt-BR" sz="800" b="1" i="0" u="none" strike="noStrike" baseline="0">
              <a:solidFill>
                <a:srgbClr val="000000"/>
              </a:solidFill>
              <a:latin typeface="Tahoma"/>
              <a:cs typeface="Tahoma"/>
            </a:rPr>
            <a:t> e será usada somente com o </a:t>
          </a:r>
          <a:r>
            <a:rPr lang="pt-BR" sz="800" b="1" i="0" u="none" strike="noStrike" baseline="0">
              <a:solidFill>
                <a:srgbClr val="FF0000"/>
              </a:solidFill>
              <a:latin typeface="Tahoma"/>
              <a:cs typeface="Tahoma"/>
            </a:rPr>
            <a:t>propósito estatístico da análise de segurança</a:t>
          </a:r>
          <a:r>
            <a:rPr lang="pt-BR" sz="800" b="1" i="0" u="none" strike="noStrike" baseline="0">
              <a:solidFill>
                <a:sysClr val="windowText" lastClr="000000"/>
              </a:solidFill>
              <a:latin typeface="Tahoma"/>
              <a:cs typeface="Tahoma"/>
            </a:rPr>
            <a:t>.</a:t>
          </a:r>
        </a:p>
        <a:p>
          <a:pPr algn="l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42332</xdr:colOff>
      <xdr:row>5</xdr:row>
      <xdr:rowOff>31752</xdr:rowOff>
    </xdr:from>
    <xdr:to>
      <xdr:col>9</xdr:col>
      <xdr:colOff>41743</xdr:colOff>
      <xdr:row>9</xdr:row>
      <xdr:rowOff>30684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3BB733B0-83A5-468F-AAA7-4B692092AC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2" y="1079502"/>
          <a:ext cx="1961561" cy="865707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5</xdr:row>
      <xdr:rowOff>19050</xdr:rowOff>
    </xdr:from>
    <xdr:to>
      <xdr:col>9</xdr:col>
      <xdr:colOff>76200</xdr:colOff>
      <xdr:row>9</xdr:row>
      <xdr:rowOff>19050</xdr:rowOff>
    </xdr:to>
    <xdr:pic>
      <xdr:nvPicPr>
        <xdr:cNvPr id="12" name="Imagem 3" descr="carsamma peq NUEVA4.bmp">
          <a:extLst>
            <a:ext uri="{FF2B5EF4-FFF2-40B4-BE49-F238E27FC236}">
              <a16:creationId xmlns:a16="http://schemas.microsoft.com/office/drawing/2014/main" id="{85A23CB2-4842-4EBD-88D0-25CC156DD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1066800"/>
          <a:ext cx="20002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42334</xdr:colOff>
      <xdr:row>5</xdr:row>
      <xdr:rowOff>31749</xdr:rowOff>
    </xdr:from>
    <xdr:to>
      <xdr:col>25</xdr:col>
      <xdr:colOff>600074</xdr:colOff>
      <xdr:row>8</xdr:row>
      <xdr:rowOff>52916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E3FB1DC7-C479-414E-8C79-FA42C0F62CF6}"/>
            </a:ext>
          </a:extLst>
        </xdr:cNvPr>
        <xdr:cNvSpPr txBox="1">
          <a:spLocks noChangeArrowheads="1"/>
        </xdr:cNvSpPr>
      </xdr:nvSpPr>
      <xdr:spPr bwMode="auto">
        <a:xfrm>
          <a:off x="4280959" y="1079499"/>
          <a:ext cx="2243665" cy="59266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Tahoma"/>
              <a:cs typeface="Tahoma"/>
            </a:rPr>
            <a:t>A informação contida neste formulário é </a:t>
          </a:r>
          <a:r>
            <a:rPr lang="pt-BR" sz="800" b="1" i="0" u="none" strike="noStrike" baseline="0">
              <a:solidFill>
                <a:srgbClr val="FF0000"/>
              </a:solidFill>
              <a:latin typeface="Tahoma"/>
              <a:cs typeface="Tahoma"/>
            </a:rPr>
            <a:t>confidencial</a:t>
          </a:r>
          <a:r>
            <a:rPr lang="pt-BR" sz="800" b="1" i="0" u="none" strike="noStrike" baseline="0">
              <a:solidFill>
                <a:srgbClr val="000000"/>
              </a:solidFill>
              <a:latin typeface="Tahoma"/>
              <a:cs typeface="Tahoma"/>
            </a:rPr>
            <a:t> e será usada somente com o </a:t>
          </a:r>
          <a:r>
            <a:rPr lang="pt-BR" sz="800" b="1" i="0" u="none" strike="noStrike" baseline="0">
              <a:solidFill>
                <a:srgbClr val="FF0000"/>
              </a:solidFill>
              <a:latin typeface="Tahoma"/>
              <a:cs typeface="Tahoma"/>
            </a:rPr>
            <a:t>propósito estatístico da análise de segurança</a:t>
          </a:r>
          <a:r>
            <a:rPr lang="pt-BR" sz="800" b="1" i="0" u="none" strike="noStrike" baseline="0">
              <a:solidFill>
                <a:sysClr val="windowText" lastClr="000000"/>
              </a:solidFill>
              <a:latin typeface="Tahoma"/>
              <a:cs typeface="Tahoma"/>
            </a:rPr>
            <a:t>.</a:t>
          </a:r>
        </a:p>
        <a:p>
          <a:pPr algn="l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42332</xdr:colOff>
      <xdr:row>5</xdr:row>
      <xdr:rowOff>31752</xdr:rowOff>
    </xdr:from>
    <xdr:to>
      <xdr:col>9</xdr:col>
      <xdr:colOff>41743</xdr:colOff>
      <xdr:row>9</xdr:row>
      <xdr:rowOff>21159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C5E9127F-593D-4255-9F96-8EB453BFB3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2" y="1079502"/>
          <a:ext cx="1961561" cy="865707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5</xdr:row>
      <xdr:rowOff>19050</xdr:rowOff>
    </xdr:from>
    <xdr:to>
      <xdr:col>9</xdr:col>
      <xdr:colOff>76200</xdr:colOff>
      <xdr:row>9</xdr:row>
      <xdr:rowOff>9525</xdr:rowOff>
    </xdr:to>
    <xdr:pic>
      <xdr:nvPicPr>
        <xdr:cNvPr id="11" name="Imagem 3" descr="carsamma peq NUEVA4.bmp">
          <a:extLst>
            <a:ext uri="{FF2B5EF4-FFF2-40B4-BE49-F238E27FC236}">
              <a16:creationId xmlns:a16="http://schemas.microsoft.com/office/drawing/2014/main" id="{11FF29E4-A4F9-48EA-B86E-D3CD02FA1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1066800"/>
          <a:ext cx="20002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42334</xdr:colOff>
      <xdr:row>5</xdr:row>
      <xdr:rowOff>31749</xdr:rowOff>
    </xdr:from>
    <xdr:to>
      <xdr:col>25</xdr:col>
      <xdr:colOff>600074</xdr:colOff>
      <xdr:row>8</xdr:row>
      <xdr:rowOff>52916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6B4540F0-0828-45CA-B2B4-83B8D85F940A}"/>
            </a:ext>
          </a:extLst>
        </xdr:cNvPr>
        <xdr:cNvSpPr txBox="1">
          <a:spLocks noChangeArrowheads="1"/>
        </xdr:cNvSpPr>
      </xdr:nvSpPr>
      <xdr:spPr bwMode="auto">
        <a:xfrm>
          <a:off x="4280959" y="1079499"/>
          <a:ext cx="2243665" cy="59266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Tahoma"/>
              <a:cs typeface="Tahoma"/>
            </a:rPr>
            <a:t>A informação contida neste formulário é </a:t>
          </a:r>
          <a:r>
            <a:rPr lang="pt-BR" sz="800" b="1" i="0" u="none" strike="noStrike" baseline="0">
              <a:solidFill>
                <a:srgbClr val="FF0000"/>
              </a:solidFill>
              <a:latin typeface="Tahoma"/>
              <a:cs typeface="Tahoma"/>
            </a:rPr>
            <a:t>confidencial</a:t>
          </a:r>
          <a:r>
            <a:rPr lang="pt-BR" sz="800" b="1" i="0" u="none" strike="noStrike" baseline="0">
              <a:solidFill>
                <a:srgbClr val="000000"/>
              </a:solidFill>
              <a:latin typeface="Tahoma"/>
              <a:cs typeface="Tahoma"/>
            </a:rPr>
            <a:t> e será usada somente com o </a:t>
          </a:r>
          <a:r>
            <a:rPr lang="pt-BR" sz="800" b="1" i="0" u="none" strike="noStrike" baseline="0">
              <a:solidFill>
                <a:srgbClr val="FF0000"/>
              </a:solidFill>
              <a:latin typeface="Tahoma"/>
              <a:cs typeface="Tahoma"/>
            </a:rPr>
            <a:t>propósito estatístico da análise de segurança</a:t>
          </a:r>
          <a:r>
            <a:rPr lang="pt-BR" sz="800" b="1" i="0" u="none" strike="noStrike" baseline="0">
              <a:solidFill>
                <a:sysClr val="windowText" lastClr="000000"/>
              </a:solidFill>
              <a:latin typeface="Tahoma"/>
              <a:cs typeface="Tahoma"/>
            </a:rPr>
            <a:t>.</a:t>
          </a:r>
        </a:p>
        <a:p>
          <a:pPr algn="l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42332</xdr:colOff>
      <xdr:row>5</xdr:row>
      <xdr:rowOff>31752</xdr:rowOff>
    </xdr:from>
    <xdr:to>
      <xdr:col>9</xdr:col>
      <xdr:colOff>41743</xdr:colOff>
      <xdr:row>9</xdr:row>
      <xdr:rowOff>21159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77BB80D0-9BF5-4F39-B25B-FD285A2408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2" y="1079502"/>
          <a:ext cx="1961561" cy="865707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5</xdr:row>
      <xdr:rowOff>19050</xdr:rowOff>
    </xdr:from>
    <xdr:to>
      <xdr:col>9</xdr:col>
      <xdr:colOff>76200</xdr:colOff>
      <xdr:row>9</xdr:row>
      <xdr:rowOff>9525</xdr:rowOff>
    </xdr:to>
    <xdr:pic>
      <xdr:nvPicPr>
        <xdr:cNvPr id="16" name="Imagem 3" descr="carsamma peq NUEVA4.bmp">
          <a:extLst>
            <a:ext uri="{FF2B5EF4-FFF2-40B4-BE49-F238E27FC236}">
              <a16:creationId xmlns:a16="http://schemas.microsoft.com/office/drawing/2014/main" id="{49E1FB2C-C5FA-49AB-910F-3F0F41D510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1066800"/>
          <a:ext cx="20002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42334</xdr:colOff>
      <xdr:row>5</xdr:row>
      <xdr:rowOff>31749</xdr:rowOff>
    </xdr:from>
    <xdr:to>
      <xdr:col>25</xdr:col>
      <xdr:colOff>600074</xdr:colOff>
      <xdr:row>8</xdr:row>
      <xdr:rowOff>52916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2405911F-69E7-4FEA-AB23-C5DD57B3F1F2}"/>
            </a:ext>
          </a:extLst>
        </xdr:cNvPr>
        <xdr:cNvSpPr txBox="1">
          <a:spLocks noChangeArrowheads="1"/>
        </xdr:cNvSpPr>
      </xdr:nvSpPr>
      <xdr:spPr bwMode="auto">
        <a:xfrm>
          <a:off x="4280959" y="1079499"/>
          <a:ext cx="2243665" cy="59266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Tahoma"/>
              <a:cs typeface="Tahoma"/>
            </a:rPr>
            <a:t>A informação contida neste formulário é </a:t>
          </a:r>
          <a:r>
            <a:rPr lang="pt-BR" sz="800" b="1" i="0" u="none" strike="noStrike" baseline="0">
              <a:solidFill>
                <a:srgbClr val="FF0000"/>
              </a:solidFill>
              <a:latin typeface="Tahoma"/>
              <a:cs typeface="Tahoma"/>
            </a:rPr>
            <a:t>confidencial</a:t>
          </a:r>
          <a:r>
            <a:rPr lang="pt-BR" sz="800" b="1" i="0" u="none" strike="noStrike" baseline="0">
              <a:solidFill>
                <a:srgbClr val="000000"/>
              </a:solidFill>
              <a:latin typeface="Tahoma"/>
              <a:cs typeface="Tahoma"/>
            </a:rPr>
            <a:t> e será usada somente com o </a:t>
          </a:r>
          <a:r>
            <a:rPr lang="pt-BR" sz="800" b="1" i="0" u="none" strike="noStrike" baseline="0">
              <a:solidFill>
                <a:srgbClr val="FF0000"/>
              </a:solidFill>
              <a:latin typeface="Tahoma"/>
              <a:cs typeface="Tahoma"/>
            </a:rPr>
            <a:t>propósito estatístico da análise de segurança</a:t>
          </a:r>
          <a:r>
            <a:rPr lang="pt-BR" sz="800" b="1" i="0" u="none" strike="noStrike" baseline="0">
              <a:solidFill>
                <a:sysClr val="windowText" lastClr="000000"/>
              </a:solidFill>
              <a:latin typeface="Tahoma"/>
              <a:cs typeface="Tahoma"/>
            </a:rPr>
            <a:t>.</a:t>
          </a:r>
        </a:p>
        <a:p>
          <a:pPr algn="l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42332</xdr:colOff>
      <xdr:row>5</xdr:row>
      <xdr:rowOff>31752</xdr:rowOff>
    </xdr:from>
    <xdr:to>
      <xdr:col>9</xdr:col>
      <xdr:colOff>41743</xdr:colOff>
      <xdr:row>9</xdr:row>
      <xdr:rowOff>21159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E5858A72-43CE-424B-B888-6233029B3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2" y="1079502"/>
          <a:ext cx="1961561" cy="865707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5</xdr:row>
      <xdr:rowOff>19050</xdr:rowOff>
    </xdr:from>
    <xdr:to>
      <xdr:col>9</xdr:col>
      <xdr:colOff>76200</xdr:colOff>
      <xdr:row>9</xdr:row>
      <xdr:rowOff>9525</xdr:rowOff>
    </xdr:to>
    <xdr:pic>
      <xdr:nvPicPr>
        <xdr:cNvPr id="11" name="Imagem 3" descr="carsamma peq NUEVA4.bmp">
          <a:extLst>
            <a:ext uri="{FF2B5EF4-FFF2-40B4-BE49-F238E27FC236}">
              <a16:creationId xmlns:a16="http://schemas.microsoft.com/office/drawing/2014/main" id="{2C20B361-EBAA-43F8-94F8-C8E1383BF5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1066800"/>
          <a:ext cx="20002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42334</xdr:colOff>
      <xdr:row>5</xdr:row>
      <xdr:rowOff>31749</xdr:rowOff>
    </xdr:from>
    <xdr:to>
      <xdr:col>25</xdr:col>
      <xdr:colOff>600074</xdr:colOff>
      <xdr:row>8</xdr:row>
      <xdr:rowOff>52916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6E2108A8-9CDD-4091-BBD0-7B01683C0687}"/>
            </a:ext>
          </a:extLst>
        </xdr:cNvPr>
        <xdr:cNvSpPr txBox="1">
          <a:spLocks noChangeArrowheads="1"/>
        </xdr:cNvSpPr>
      </xdr:nvSpPr>
      <xdr:spPr bwMode="auto">
        <a:xfrm>
          <a:off x="4280959" y="1079499"/>
          <a:ext cx="2243665" cy="59266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Tahoma"/>
              <a:cs typeface="Tahoma"/>
            </a:rPr>
            <a:t>A informação contida neste formulário é </a:t>
          </a:r>
          <a:r>
            <a:rPr lang="pt-BR" sz="800" b="1" i="0" u="none" strike="noStrike" baseline="0">
              <a:solidFill>
                <a:srgbClr val="FF0000"/>
              </a:solidFill>
              <a:latin typeface="Tahoma"/>
              <a:cs typeface="Tahoma"/>
            </a:rPr>
            <a:t>confidencial</a:t>
          </a:r>
          <a:r>
            <a:rPr lang="pt-BR" sz="800" b="1" i="0" u="none" strike="noStrike" baseline="0">
              <a:solidFill>
                <a:srgbClr val="000000"/>
              </a:solidFill>
              <a:latin typeface="Tahoma"/>
              <a:cs typeface="Tahoma"/>
            </a:rPr>
            <a:t> e será usada somente com o </a:t>
          </a:r>
          <a:r>
            <a:rPr lang="pt-BR" sz="800" b="1" i="0" u="none" strike="noStrike" baseline="0">
              <a:solidFill>
                <a:srgbClr val="FF0000"/>
              </a:solidFill>
              <a:latin typeface="Tahoma"/>
              <a:cs typeface="Tahoma"/>
            </a:rPr>
            <a:t>propósito estatístico da análise de segurança</a:t>
          </a:r>
          <a:r>
            <a:rPr lang="pt-BR" sz="800" b="1" i="0" u="none" strike="noStrike" baseline="0">
              <a:solidFill>
                <a:sysClr val="windowText" lastClr="000000"/>
              </a:solidFill>
              <a:latin typeface="Tahoma"/>
              <a:cs typeface="Tahoma"/>
            </a:rPr>
            <a:t>.</a:t>
          </a:r>
        </a:p>
        <a:p>
          <a:pPr algn="l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42332</xdr:colOff>
      <xdr:row>5</xdr:row>
      <xdr:rowOff>31752</xdr:rowOff>
    </xdr:from>
    <xdr:to>
      <xdr:col>9</xdr:col>
      <xdr:colOff>41743</xdr:colOff>
      <xdr:row>9</xdr:row>
      <xdr:rowOff>21159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D06F5FDC-4FF7-4431-A373-808D61058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2" y="1079502"/>
          <a:ext cx="1961561" cy="865707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5</xdr:row>
      <xdr:rowOff>19050</xdr:rowOff>
    </xdr:from>
    <xdr:to>
      <xdr:col>9</xdr:col>
      <xdr:colOff>76200</xdr:colOff>
      <xdr:row>9</xdr:row>
      <xdr:rowOff>9525</xdr:rowOff>
    </xdr:to>
    <xdr:pic>
      <xdr:nvPicPr>
        <xdr:cNvPr id="12" name="Imagem 3" descr="carsamma peq NUEVA4.bmp">
          <a:extLst>
            <a:ext uri="{FF2B5EF4-FFF2-40B4-BE49-F238E27FC236}">
              <a16:creationId xmlns:a16="http://schemas.microsoft.com/office/drawing/2014/main" id="{82286BDE-5035-46E8-A324-65BCCB546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1066800"/>
          <a:ext cx="20002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42334</xdr:colOff>
      <xdr:row>5</xdr:row>
      <xdr:rowOff>31749</xdr:rowOff>
    </xdr:from>
    <xdr:to>
      <xdr:col>25</xdr:col>
      <xdr:colOff>600074</xdr:colOff>
      <xdr:row>8</xdr:row>
      <xdr:rowOff>52916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EC7F140E-B687-47E4-965A-E31A08CBD2BE}"/>
            </a:ext>
          </a:extLst>
        </xdr:cNvPr>
        <xdr:cNvSpPr txBox="1">
          <a:spLocks noChangeArrowheads="1"/>
        </xdr:cNvSpPr>
      </xdr:nvSpPr>
      <xdr:spPr bwMode="auto">
        <a:xfrm>
          <a:off x="4280959" y="1079499"/>
          <a:ext cx="2243665" cy="59266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Tahoma"/>
              <a:cs typeface="Tahoma"/>
            </a:rPr>
            <a:t>A informação contida neste formulário é </a:t>
          </a:r>
          <a:r>
            <a:rPr lang="pt-BR" sz="800" b="1" i="0" u="none" strike="noStrike" baseline="0">
              <a:solidFill>
                <a:srgbClr val="FF0000"/>
              </a:solidFill>
              <a:latin typeface="Tahoma"/>
              <a:cs typeface="Tahoma"/>
            </a:rPr>
            <a:t>confidencial</a:t>
          </a:r>
          <a:r>
            <a:rPr lang="pt-BR" sz="800" b="1" i="0" u="none" strike="noStrike" baseline="0">
              <a:solidFill>
                <a:srgbClr val="000000"/>
              </a:solidFill>
              <a:latin typeface="Tahoma"/>
              <a:cs typeface="Tahoma"/>
            </a:rPr>
            <a:t> e será usada somente com o </a:t>
          </a:r>
          <a:r>
            <a:rPr lang="pt-BR" sz="800" b="1" i="0" u="none" strike="noStrike" baseline="0">
              <a:solidFill>
                <a:srgbClr val="FF0000"/>
              </a:solidFill>
              <a:latin typeface="Tahoma"/>
              <a:cs typeface="Tahoma"/>
            </a:rPr>
            <a:t>propósito estatístico da análise de segurança</a:t>
          </a:r>
          <a:r>
            <a:rPr lang="pt-BR" sz="800" b="1" i="0" u="none" strike="noStrike" baseline="0">
              <a:solidFill>
                <a:sysClr val="windowText" lastClr="000000"/>
              </a:solidFill>
              <a:latin typeface="Tahoma"/>
              <a:cs typeface="Tahoma"/>
            </a:rPr>
            <a:t>.</a:t>
          </a:r>
        </a:p>
        <a:p>
          <a:pPr algn="l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pt-BR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42332</xdr:colOff>
      <xdr:row>5</xdr:row>
      <xdr:rowOff>31752</xdr:rowOff>
    </xdr:from>
    <xdr:to>
      <xdr:col>9</xdr:col>
      <xdr:colOff>41743</xdr:colOff>
      <xdr:row>9</xdr:row>
      <xdr:rowOff>21159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3AD4200-3BC7-400E-8418-0913453D3A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2" y="1079502"/>
          <a:ext cx="1961561" cy="865707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5</xdr:row>
      <xdr:rowOff>19050</xdr:rowOff>
    </xdr:from>
    <xdr:to>
      <xdr:col>9</xdr:col>
      <xdr:colOff>76200</xdr:colOff>
      <xdr:row>9</xdr:row>
      <xdr:rowOff>9525</xdr:rowOff>
    </xdr:to>
    <xdr:pic>
      <xdr:nvPicPr>
        <xdr:cNvPr id="11" name="Imagem 3" descr="carsamma peq NUEVA4.bmp">
          <a:extLst>
            <a:ext uri="{FF2B5EF4-FFF2-40B4-BE49-F238E27FC236}">
              <a16:creationId xmlns:a16="http://schemas.microsoft.com/office/drawing/2014/main" id="{FBA65E1B-8412-4337-93FB-806DB15275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1066800"/>
          <a:ext cx="20002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2E9CB-5056-4ADE-8A5D-E19E9B00D85B}">
  <dimension ref="A1:AG69"/>
  <sheetViews>
    <sheetView view="pageBreakPreview" topLeftCell="A40" zoomScaleNormal="100" zoomScaleSheetLayoutView="100" workbookViewId="0">
      <selection activeCell="F59" sqref="F59"/>
    </sheetView>
  </sheetViews>
  <sheetFormatPr defaultRowHeight="12.75"/>
  <cols>
    <col min="1" max="1" width="9.5703125" style="123" bestFit="1" customWidth="1"/>
    <col min="2" max="2" width="15.42578125" style="139" customWidth="1"/>
    <col min="3" max="3" width="13.85546875" style="139" bestFit="1" customWidth="1"/>
    <col min="4" max="4" width="11.28515625" style="139" bestFit="1" customWidth="1"/>
    <col min="5" max="5" width="9.7109375" style="139" bestFit="1" customWidth="1"/>
    <col min="6" max="6" width="10.140625" style="139" bestFit="1" customWidth="1"/>
    <col min="7" max="7" width="9.7109375" style="139" bestFit="1" customWidth="1"/>
    <col min="8" max="8" width="8.140625" style="139" bestFit="1" customWidth="1"/>
    <col min="9" max="9" width="8.42578125" style="139" bestFit="1" customWidth="1"/>
    <col min="10" max="10" width="11.28515625" style="139" bestFit="1" customWidth="1"/>
    <col min="11" max="11" width="11" style="139" bestFit="1" customWidth="1"/>
    <col min="12" max="12" width="15.5703125" style="139" bestFit="1" customWidth="1"/>
    <col min="13" max="13" width="6.28515625" style="139" bestFit="1" customWidth="1"/>
    <col min="14" max="14" width="29.85546875" style="123" bestFit="1" customWidth="1"/>
    <col min="15" max="15" width="12.5703125" style="123" bestFit="1" customWidth="1"/>
    <col min="16" max="16" width="13.85546875" style="123" bestFit="1" customWidth="1"/>
    <col min="17" max="17" width="12" style="123" bestFit="1" customWidth="1"/>
    <col min="18" max="18" width="16.28515625" style="123" bestFit="1" customWidth="1"/>
    <col min="19" max="19" width="11.7109375" style="123" bestFit="1" customWidth="1"/>
    <col min="20" max="20" width="31.85546875" style="123" bestFit="1" customWidth="1"/>
    <col min="21" max="21" width="16.42578125" style="87" bestFit="1" customWidth="1"/>
    <col min="22" max="22" width="11" style="87" bestFit="1" customWidth="1"/>
    <col min="23" max="23" width="15.5703125" style="87" bestFit="1" customWidth="1"/>
    <col min="24" max="24" width="7.28515625" style="87" bestFit="1" customWidth="1"/>
    <col min="25" max="25" width="9.85546875" style="87" bestFit="1" customWidth="1"/>
    <col min="26" max="26" width="11.42578125" style="87" bestFit="1" customWidth="1"/>
    <col min="27" max="27" width="29.85546875" style="87" bestFit="1" customWidth="1"/>
    <col min="28" max="28" width="22" style="87" bestFit="1" customWidth="1"/>
    <col min="29" max="29" width="14.7109375" style="87" customWidth="1"/>
    <col min="30" max="30" width="10.5703125" style="87" bestFit="1" customWidth="1"/>
    <col min="31" max="31" width="8.140625" style="87" bestFit="1" customWidth="1"/>
    <col min="32" max="32" width="7.42578125" style="87" bestFit="1" customWidth="1"/>
    <col min="33" max="33" width="10.140625" style="87" bestFit="1" customWidth="1"/>
    <col min="34" max="34" width="16.42578125" style="87" bestFit="1" customWidth="1"/>
    <col min="35" max="35" width="7" style="87" bestFit="1" customWidth="1"/>
    <col min="36" max="36" width="8" style="87" bestFit="1" customWidth="1"/>
    <col min="37" max="37" width="5.28515625" style="87" bestFit="1" customWidth="1"/>
    <col min="38" max="38" width="6.42578125" style="87" bestFit="1" customWidth="1"/>
    <col min="39" max="39" width="7.28515625" style="87" bestFit="1" customWidth="1"/>
    <col min="40" max="40" width="6.42578125" style="87" bestFit="1" customWidth="1"/>
    <col min="41" max="41" width="8.5703125" style="87" bestFit="1" customWidth="1"/>
    <col min="42" max="42" width="6.5703125" style="87" bestFit="1" customWidth="1"/>
    <col min="43" max="43" width="6.42578125" style="87" bestFit="1" customWidth="1"/>
    <col min="44" max="44" width="3.28515625" style="87" bestFit="1" customWidth="1"/>
    <col min="45" max="45" width="3.7109375" style="87" bestFit="1" customWidth="1"/>
    <col min="46" max="46" width="3.5703125" style="87" bestFit="1" customWidth="1"/>
    <col min="47" max="47" width="4.28515625" style="87" bestFit="1" customWidth="1"/>
    <col min="48" max="49" width="3.42578125" style="87" bestFit="1" customWidth="1"/>
    <col min="50" max="50" width="3.28515625" style="87" bestFit="1" customWidth="1"/>
    <col min="51" max="51" width="3.42578125" style="87" bestFit="1" customWidth="1"/>
    <col min="52" max="53" width="3.28515625" style="87" bestFit="1" customWidth="1"/>
    <col min="54" max="54" width="3.42578125" style="87" bestFit="1" customWidth="1"/>
    <col min="55" max="55" width="3.140625" style="87" bestFit="1" customWidth="1"/>
    <col min="56" max="16384" width="9.140625" style="87"/>
  </cols>
  <sheetData>
    <row r="1" spans="1:20" ht="15" customHeight="1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88"/>
      <c r="O1" s="189"/>
      <c r="P1" s="189"/>
      <c r="Q1" s="189"/>
      <c r="R1" s="189"/>
      <c r="S1" s="189"/>
      <c r="T1" s="189"/>
    </row>
    <row r="2" spans="1:20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94" t="s">
        <v>1</v>
      </c>
      <c r="O2" s="94" t="s">
        <v>2</v>
      </c>
      <c r="P2" s="94" t="s">
        <v>3</v>
      </c>
      <c r="Q2" s="94" t="s">
        <v>4</v>
      </c>
      <c r="R2" s="94" t="s">
        <v>5</v>
      </c>
      <c r="S2" s="94" t="s">
        <v>6</v>
      </c>
      <c r="T2" s="94" t="s">
        <v>7</v>
      </c>
    </row>
    <row r="3" spans="1:20" ht="38.25">
      <c r="A3" s="91" t="s">
        <v>8</v>
      </c>
      <c r="B3" s="164" t="s">
        <v>9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6"/>
      <c r="N3" s="99" t="s">
        <v>10</v>
      </c>
      <c r="O3" s="100" t="s">
        <v>11</v>
      </c>
      <c r="P3" s="99" t="s">
        <v>12</v>
      </c>
      <c r="Q3" s="101" t="s">
        <v>13</v>
      </c>
      <c r="R3" s="101" t="s">
        <v>14</v>
      </c>
      <c r="S3" s="100" t="s">
        <v>15</v>
      </c>
      <c r="T3" s="100" t="s">
        <v>16</v>
      </c>
    </row>
    <row r="4" spans="1:20">
      <c r="A4" s="89" t="s">
        <v>1</v>
      </c>
      <c r="B4" s="151" t="s">
        <v>17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10">
        <v>1</v>
      </c>
      <c r="O4" s="117" t="s">
        <v>18</v>
      </c>
      <c r="P4" s="117" t="s">
        <v>19</v>
      </c>
      <c r="Q4" s="118">
        <v>42032</v>
      </c>
      <c r="R4" s="110" t="s">
        <v>20</v>
      </c>
      <c r="S4" s="117" t="s">
        <v>21</v>
      </c>
      <c r="T4" s="110" t="s">
        <v>22</v>
      </c>
    </row>
    <row r="5" spans="1:20">
      <c r="A5" s="91" t="s">
        <v>2</v>
      </c>
      <c r="B5" s="151" t="s">
        <v>23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19">
        <v>2</v>
      </c>
      <c r="O5" s="107"/>
      <c r="P5" s="107"/>
      <c r="Q5" s="120"/>
      <c r="R5" s="119"/>
      <c r="S5" s="107"/>
      <c r="T5" s="119"/>
    </row>
    <row r="6" spans="1:20">
      <c r="A6" s="91" t="s">
        <v>3</v>
      </c>
      <c r="B6" s="151" t="s">
        <v>24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200"/>
      <c r="O6" s="201"/>
      <c r="P6" s="201"/>
      <c r="Q6" s="121"/>
      <c r="R6" s="201"/>
      <c r="S6" s="201"/>
      <c r="T6" s="201"/>
    </row>
    <row r="7" spans="1:20">
      <c r="A7" s="91" t="s">
        <v>4</v>
      </c>
      <c r="B7" s="151" t="s">
        <v>25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202"/>
      <c r="O7" s="203"/>
      <c r="P7" s="203"/>
      <c r="Q7" s="122"/>
      <c r="R7" s="203"/>
      <c r="S7" s="203"/>
      <c r="T7" s="203"/>
    </row>
    <row r="8" spans="1:20" ht="25.5">
      <c r="A8" s="91" t="s">
        <v>4</v>
      </c>
      <c r="B8" s="151" t="s">
        <v>26</v>
      </c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202"/>
      <c r="O8" s="203"/>
      <c r="P8" s="203"/>
      <c r="Q8" s="101" t="s">
        <v>27</v>
      </c>
      <c r="R8" s="203"/>
      <c r="S8" s="203"/>
      <c r="T8" s="203"/>
    </row>
    <row r="9" spans="1:20">
      <c r="A9" s="91" t="s">
        <v>5</v>
      </c>
      <c r="B9" s="150" t="s">
        <v>28</v>
      </c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O9" s="199" t="s">
        <v>29</v>
      </c>
      <c r="P9" s="199"/>
      <c r="Q9" s="102" t="s">
        <v>30</v>
      </c>
      <c r="R9" s="203"/>
      <c r="S9" s="203"/>
      <c r="T9" s="203"/>
    </row>
    <row r="10" spans="1:20">
      <c r="A10" s="91" t="s">
        <v>6</v>
      </c>
      <c r="B10" s="150" t="s">
        <v>31</v>
      </c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90"/>
      <c r="O10" s="191"/>
      <c r="P10" s="191"/>
      <c r="Q10" s="191"/>
      <c r="R10" s="191"/>
      <c r="S10" s="191"/>
      <c r="T10" s="191"/>
    </row>
    <row r="11" spans="1:20">
      <c r="A11" s="91" t="s">
        <v>7</v>
      </c>
      <c r="B11" s="150" t="s">
        <v>32</v>
      </c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92"/>
      <c r="O11" s="193"/>
      <c r="P11" s="193"/>
      <c r="Q11" s="193"/>
      <c r="R11" s="193"/>
      <c r="S11" s="193"/>
      <c r="T11" s="193"/>
    </row>
    <row r="12" spans="1:20">
      <c r="A12" s="91" t="s">
        <v>33</v>
      </c>
      <c r="B12" s="150" t="s">
        <v>34</v>
      </c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94" t="s">
        <v>33</v>
      </c>
      <c r="O12" s="94" t="s">
        <v>35</v>
      </c>
      <c r="P12" s="94" t="s">
        <v>36</v>
      </c>
      <c r="Q12" s="94" t="s">
        <v>37</v>
      </c>
      <c r="R12" s="94" t="s">
        <v>38</v>
      </c>
      <c r="S12" s="94" t="s">
        <v>39</v>
      </c>
      <c r="T12" s="94" t="s">
        <v>40</v>
      </c>
    </row>
    <row r="13" spans="1:20" ht="38.25">
      <c r="A13" s="91" t="s">
        <v>35</v>
      </c>
      <c r="B13" s="151" t="s">
        <v>41</v>
      </c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00" t="s">
        <v>42</v>
      </c>
      <c r="O13" s="103" t="s">
        <v>43</v>
      </c>
      <c r="P13" s="100" t="s">
        <v>44</v>
      </c>
      <c r="Q13" s="104" t="s">
        <v>45</v>
      </c>
      <c r="R13" s="100" t="s">
        <v>46</v>
      </c>
      <c r="S13" s="100" t="s">
        <v>47</v>
      </c>
      <c r="T13" s="100" t="s">
        <v>48</v>
      </c>
    </row>
    <row r="14" spans="1:20">
      <c r="A14" s="91" t="s">
        <v>36</v>
      </c>
      <c r="B14" s="150" t="s">
        <v>49</v>
      </c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17" t="s">
        <v>50</v>
      </c>
      <c r="O14" s="124">
        <v>0.76388888888888884</v>
      </c>
      <c r="P14" s="117" t="s">
        <v>51</v>
      </c>
      <c r="Q14" s="117" t="s">
        <v>30</v>
      </c>
      <c r="R14" s="117" t="s">
        <v>52</v>
      </c>
      <c r="S14" s="125" t="s">
        <v>53</v>
      </c>
      <c r="T14" s="125" t="s">
        <v>54</v>
      </c>
    </row>
    <row r="15" spans="1:20">
      <c r="A15" s="92" t="s">
        <v>37</v>
      </c>
      <c r="B15" s="154" t="s">
        <v>55</v>
      </c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07"/>
      <c r="O15" s="126"/>
      <c r="P15" s="107"/>
      <c r="Q15" s="107"/>
      <c r="R15" s="107"/>
      <c r="S15" s="127"/>
      <c r="T15" s="128"/>
    </row>
    <row r="16" spans="1:20" ht="38.25">
      <c r="A16" s="91" t="s">
        <v>38</v>
      </c>
      <c r="B16" s="150" t="s">
        <v>56</v>
      </c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29"/>
      <c r="O16" s="129"/>
      <c r="P16" s="130"/>
      <c r="Q16" s="143" t="s">
        <v>57</v>
      </c>
      <c r="R16" s="204"/>
      <c r="S16" s="204"/>
      <c r="T16" s="204"/>
    </row>
    <row r="17" spans="1:24">
      <c r="A17" s="91" t="s">
        <v>39</v>
      </c>
      <c r="B17" s="173" t="s">
        <v>58</v>
      </c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90"/>
      <c r="O17" s="191"/>
      <c r="P17" s="191"/>
      <c r="Q17" s="191"/>
      <c r="R17" s="191"/>
      <c r="S17" s="191"/>
      <c r="T17" s="191"/>
    </row>
    <row r="18" spans="1:24">
      <c r="A18" s="91" t="s">
        <v>40</v>
      </c>
      <c r="B18" s="151" t="s">
        <v>59</v>
      </c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92"/>
      <c r="O18" s="193"/>
      <c r="P18" s="193"/>
      <c r="Q18" s="193"/>
      <c r="R18" s="193"/>
      <c r="S18" s="193"/>
      <c r="T18" s="193"/>
    </row>
    <row r="19" spans="1:24">
      <c r="A19" s="91" t="s">
        <v>60</v>
      </c>
      <c r="B19" s="151" t="s">
        <v>61</v>
      </c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94" t="s">
        <v>60</v>
      </c>
      <c r="O19" s="94" t="s">
        <v>62</v>
      </c>
      <c r="P19" s="94" t="s">
        <v>63</v>
      </c>
      <c r="Q19" s="94" t="s">
        <v>64</v>
      </c>
      <c r="R19" s="94" t="s">
        <v>65</v>
      </c>
      <c r="S19" s="94" t="s">
        <v>66</v>
      </c>
      <c r="T19" s="94" t="s">
        <v>67</v>
      </c>
    </row>
    <row r="20" spans="1:24" ht="38.25">
      <c r="A20" s="91" t="s">
        <v>62</v>
      </c>
      <c r="B20" s="151" t="s">
        <v>68</v>
      </c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00" t="s">
        <v>69</v>
      </c>
      <c r="O20" s="100" t="s">
        <v>70</v>
      </c>
      <c r="P20" s="100" t="s">
        <v>71</v>
      </c>
      <c r="Q20" s="100" t="s">
        <v>72</v>
      </c>
      <c r="R20" s="105" t="s">
        <v>73</v>
      </c>
      <c r="S20" s="106" t="s">
        <v>74</v>
      </c>
      <c r="T20" s="100" t="s">
        <v>75</v>
      </c>
    </row>
    <row r="21" spans="1:24">
      <c r="A21" s="91" t="s">
        <v>63</v>
      </c>
      <c r="B21" s="173" t="s">
        <v>76</v>
      </c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117" t="s">
        <v>77</v>
      </c>
      <c r="O21" s="117">
        <v>350</v>
      </c>
      <c r="P21" s="117">
        <v>353</v>
      </c>
      <c r="Q21" s="131">
        <v>300</v>
      </c>
      <c r="R21" s="117" t="s">
        <v>78</v>
      </c>
      <c r="S21" s="117"/>
      <c r="T21" s="117" t="s">
        <v>79</v>
      </c>
    </row>
    <row r="22" spans="1:24">
      <c r="A22" s="91" t="s">
        <v>64</v>
      </c>
      <c r="B22" s="150" t="s">
        <v>80</v>
      </c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07"/>
      <c r="O22" s="107"/>
      <c r="P22" s="107"/>
      <c r="Q22" s="132"/>
      <c r="R22" s="107"/>
      <c r="S22" s="107"/>
      <c r="T22" s="107"/>
    </row>
    <row r="23" spans="1:24" ht="25.5">
      <c r="A23" s="91" t="s">
        <v>65</v>
      </c>
      <c r="B23" s="174" t="s">
        <v>81</v>
      </c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6"/>
      <c r="N23" s="205"/>
      <c r="O23" s="206"/>
      <c r="P23" s="206"/>
      <c r="Q23" s="206"/>
      <c r="R23" s="207"/>
      <c r="S23" s="142" t="s">
        <v>82</v>
      </c>
      <c r="T23" s="107"/>
    </row>
    <row r="24" spans="1:24">
      <c r="A24" s="92" t="s">
        <v>66</v>
      </c>
      <c r="B24" s="154" t="s">
        <v>83</v>
      </c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N24" s="194"/>
      <c r="O24" s="195"/>
      <c r="P24" s="195"/>
      <c r="Q24" s="195"/>
      <c r="R24" s="195"/>
      <c r="S24" s="195"/>
      <c r="T24" s="195"/>
    </row>
    <row r="25" spans="1:24">
      <c r="A25" s="91" t="s">
        <v>67</v>
      </c>
      <c r="B25" s="150" t="s">
        <v>84</v>
      </c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92"/>
      <c r="O25" s="193"/>
      <c r="P25" s="193"/>
      <c r="Q25" s="193"/>
      <c r="R25" s="193"/>
      <c r="S25" s="193"/>
      <c r="T25" s="193"/>
    </row>
    <row r="26" spans="1:24">
      <c r="A26" s="92" t="s">
        <v>85</v>
      </c>
      <c r="B26" s="154" t="s">
        <v>86</v>
      </c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94" t="s">
        <v>87</v>
      </c>
      <c r="O26" s="94" t="s">
        <v>88</v>
      </c>
      <c r="P26" s="94" t="s">
        <v>89</v>
      </c>
      <c r="Q26" s="94" t="s">
        <v>90</v>
      </c>
      <c r="R26" s="94" t="s">
        <v>91</v>
      </c>
      <c r="S26" s="94" t="s">
        <v>92</v>
      </c>
      <c r="T26" s="94" t="s">
        <v>93</v>
      </c>
    </row>
    <row r="27" spans="1:24" s="88" customFormat="1" ht="25.5">
      <c r="A27" s="91" t="s">
        <v>91</v>
      </c>
      <c r="B27" s="174" t="s">
        <v>94</v>
      </c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6"/>
      <c r="N27" s="144" t="s">
        <v>95</v>
      </c>
      <c r="O27" s="145" t="s">
        <v>96</v>
      </c>
      <c r="P27" s="145" t="s">
        <v>97</v>
      </c>
      <c r="Q27" s="145" t="s">
        <v>98</v>
      </c>
      <c r="R27" s="108" t="s">
        <v>99</v>
      </c>
      <c r="S27" s="109" t="s">
        <v>100</v>
      </c>
      <c r="T27" s="100" t="s">
        <v>101</v>
      </c>
    </row>
    <row r="28" spans="1:24" s="88" customFormat="1">
      <c r="A28" s="92" t="s">
        <v>92</v>
      </c>
      <c r="B28" s="154" t="s">
        <v>102</v>
      </c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17"/>
      <c r="O28" s="117"/>
      <c r="P28" s="117"/>
      <c r="Q28" s="110"/>
      <c r="R28" s="110" t="s">
        <v>103</v>
      </c>
      <c r="S28" s="110" t="s">
        <v>30</v>
      </c>
      <c r="T28" s="110" t="s">
        <v>104</v>
      </c>
    </row>
    <row r="29" spans="1:24">
      <c r="A29" s="91" t="s">
        <v>93</v>
      </c>
      <c r="B29" s="151" t="s">
        <v>105</v>
      </c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07"/>
      <c r="O29" s="107"/>
      <c r="P29" s="107"/>
      <c r="Q29" s="119"/>
      <c r="R29" s="119"/>
      <c r="S29" s="119"/>
      <c r="T29" s="119"/>
    </row>
    <row r="30" spans="1:24" ht="25.5">
      <c r="A30" s="141"/>
      <c r="B30" s="136"/>
      <c r="C30" s="136"/>
      <c r="D30" s="136"/>
      <c r="E30" s="136"/>
      <c r="F30" s="136"/>
      <c r="G30" s="136"/>
      <c r="H30" s="136"/>
      <c r="I30" s="137"/>
      <c r="J30" s="137"/>
      <c r="K30" s="137"/>
      <c r="L30" s="137"/>
      <c r="M30" s="138"/>
      <c r="N30" s="167" t="s">
        <v>106</v>
      </c>
      <c r="O30" s="168"/>
      <c r="P30" s="168"/>
      <c r="Q30" s="169"/>
      <c r="R30" s="128"/>
      <c r="S30" s="142" t="s">
        <v>82</v>
      </c>
      <c r="T30" s="133"/>
    </row>
    <row r="31" spans="1:24" s="113" customFormat="1" ht="15">
      <c r="A31" s="95" t="s">
        <v>107</v>
      </c>
      <c r="B31" s="170" t="s">
        <v>108</v>
      </c>
      <c r="C31" s="171"/>
      <c r="D31" s="171"/>
      <c r="E31" s="171"/>
      <c r="F31" s="172"/>
      <c r="G31" s="96" t="s">
        <v>107</v>
      </c>
      <c r="H31" s="159" t="s">
        <v>108</v>
      </c>
      <c r="I31" s="159"/>
      <c r="J31" s="159"/>
      <c r="K31" s="159"/>
      <c r="L31" s="159"/>
      <c r="M31" s="159"/>
      <c r="N31" s="177"/>
      <c r="O31" s="178"/>
      <c r="P31" s="178"/>
      <c r="Q31" s="178"/>
      <c r="R31" s="178"/>
      <c r="S31" s="178"/>
      <c r="T31" s="178"/>
      <c r="X31" s="87"/>
    </row>
    <row r="32" spans="1:24" ht="30" customHeight="1">
      <c r="A32" s="114" t="s">
        <v>1</v>
      </c>
      <c r="B32" s="156" t="s">
        <v>109</v>
      </c>
      <c r="C32" s="157"/>
      <c r="D32" s="157"/>
      <c r="E32" s="157"/>
      <c r="F32" s="158"/>
      <c r="G32" s="115" t="s">
        <v>33</v>
      </c>
      <c r="H32" s="153" t="s">
        <v>110</v>
      </c>
      <c r="I32" s="153"/>
      <c r="J32" s="153"/>
      <c r="K32" s="153"/>
      <c r="L32" s="153"/>
      <c r="M32" s="153"/>
      <c r="N32" s="179"/>
      <c r="O32" s="180"/>
      <c r="P32" s="180"/>
      <c r="Q32" s="180"/>
      <c r="R32" s="180"/>
      <c r="S32" s="180"/>
      <c r="T32" s="180"/>
    </row>
    <row r="33" spans="1:33" ht="29.25" customHeight="1">
      <c r="A33" s="115" t="s">
        <v>2</v>
      </c>
      <c r="B33" s="160" t="s">
        <v>111</v>
      </c>
      <c r="C33" s="161"/>
      <c r="D33" s="161"/>
      <c r="E33" s="161"/>
      <c r="F33" s="162"/>
      <c r="G33" s="114" t="s">
        <v>35</v>
      </c>
      <c r="H33" s="152" t="s">
        <v>112</v>
      </c>
      <c r="I33" s="152"/>
      <c r="J33" s="152"/>
      <c r="K33" s="152"/>
      <c r="L33" s="152"/>
      <c r="M33" s="152"/>
      <c r="N33" s="94" t="s">
        <v>113</v>
      </c>
      <c r="O33" s="94" t="s">
        <v>114</v>
      </c>
      <c r="P33" s="94" t="s">
        <v>115</v>
      </c>
      <c r="Q33" s="94" t="s">
        <v>116</v>
      </c>
      <c r="R33" s="94" t="s">
        <v>117</v>
      </c>
      <c r="S33" s="94" t="s">
        <v>118</v>
      </c>
      <c r="T33" s="94" t="s">
        <v>119</v>
      </c>
    </row>
    <row r="34" spans="1:33" ht="15">
      <c r="A34" s="114" t="s">
        <v>3</v>
      </c>
      <c r="B34" s="156" t="s">
        <v>120</v>
      </c>
      <c r="C34" s="157"/>
      <c r="D34" s="157"/>
      <c r="E34" s="157"/>
      <c r="F34" s="158"/>
      <c r="G34" s="115" t="s">
        <v>36</v>
      </c>
      <c r="H34" s="153" t="s">
        <v>121</v>
      </c>
      <c r="I34" s="153"/>
      <c r="J34" s="153"/>
      <c r="K34" s="153"/>
      <c r="L34" s="153"/>
      <c r="M34" s="153"/>
      <c r="N34" s="116"/>
      <c r="O34" s="116"/>
      <c r="P34" s="116"/>
      <c r="Q34" s="185" t="s">
        <v>122</v>
      </c>
      <c r="R34" s="186"/>
      <c r="S34" s="186"/>
      <c r="T34" s="187"/>
    </row>
    <row r="35" spans="1:33" ht="76.5">
      <c r="A35" s="115" t="s">
        <v>4</v>
      </c>
      <c r="B35" s="160" t="s">
        <v>123</v>
      </c>
      <c r="C35" s="161"/>
      <c r="D35" s="161"/>
      <c r="E35" s="161"/>
      <c r="F35" s="162"/>
      <c r="G35" s="114" t="s">
        <v>37</v>
      </c>
      <c r="H35" s="152" t="s">
        <v>124</v>
      </c>
      <c r="I35" s="152"/>
      <c r="J35" s="152"/>
      <c r="K35" s="152"/>
      <c r="L35" s="152"/>
      <c r="M35" s="152"/>
      <c r="N35" s="100" t="s">
        <v>125</v>
      </c>
      <c r="O35" s="100" t="s">
        <v>126</v>
      </c>
      <c r="P35" s="145" t="s">
        <v>127</v>
      </c>
      <c r="Q35" s="100" t="s">
        <v>128</v>
      </c>
      <c r="R35" s="100" t="s">
        <v>129</v>
      </c>
      <c r="S35" s="100" t="s">
        <v>130</v>
      </c>
      <c r="T35" s="100" t="s">
        <v>131</v>
      </c>
    </row>
    <row r="36" spans="1:33" ht="75" customHeight="1">
      <c r="A36" s="114" t="s">
        <v>5</v>
      </c>
      <c r="B36" s="156" t="s">
        <v>132</v>
      </c>
      <c r="C36" s="157"/>
      <c r="D36" s="157"/>
      <c r="E36" s="157"/>
      <c r="F36" s="158"/>
      <c r="G36" s="115" t="s">
        <v>38</v>
      </c>
      <c r="H36" s="153" t="s">
        <v>133</v>
      </c>
      <c r="I36" s="153"/>
      <c r="J36" s="153"/>
      <c r="K36" s="153"/>
      <c r="L36" s="153"/>
      <c r="M36" s="153"/>
      <c r="N36" s="117" t="s">
        <v>134</v>
      </c>
      <c r="O36" s="117" t="s">
        <v>30</v>
      </c>
      <c r="P36" s="125"/>
      <c r="Q36" s="110">
        <v>2.5</v>
      </c>
      <c r="R36" s="110" t="s">
        <v>135</v>
      </c>
      <c r="S36" s="110" t="s">
        <v>136</v>
      </c>
      <c r="T36" s="110" t="s">
        <v>137</v>
      </c>
      <c r="V36" s="88"/>
      <c r="W36" s="88"/>
      <c r="X36" s="88"/>
      <c r="AG36" s="98"/>
    </row>
    <row r="37" spans="1:33" ht="42.75" customHeight="1">
      <c r="A37" s="115" t="s">
        <v>6</v>
      </c>
      <c r="B37" s="160" t="s">
        <v>138</v>
      </c>
      <c r="C37" s="161"/>
      <c r="D37" s="161"/>
      <c r="E37" s="161"/>
      <c r="F37" s="162"/>
      <c r="G37" s="114" t="s">
        <v>39</v>
      </c>
      <c r="H37" s="152" t="s">
        <v>139</v>
      </c>
      <c r="I37" s="152"/>
      <c r="J37" s="152"/>
      <c r="K37" s="152"/>
      <c r="L37" s="152"/>
      <c r="M37" s="152"/>
      <c r="N37" s="107"/>
      <c r="O37" s="107"/>
      <c r="P37" s="127"/>
      <c r="Q37" s="119"/>
      <c r="R37" s="119"/>
      <c r="S37" s="119"/>
      <c r="T37" s="119"/>
      <c r="V37" s="88"/>
      <c r="W37" s="88"/>
      <c r="X37" s="88"/>
    </row>
    <row r="38" spans="1:33" ht="51">
      <c r="A38" s="114" t="s">
        <v>7</v>
      </c>
      <c r="B38" s="156" t="s">
        <v>140</v>
      </c>
      <c r="C38" s="157"/>
      <c r="D38" s="157"/>
      <c r="E38" s="157"/>
      <c r="F38" s="158"/>
      <c r="G38" s="135" t="s">
        <v>30</v>
      </c>
      <c r="H38" s="153"/>
      <c r="I38" s="153"/>
      <c r="J38" s="153"/>
      <c r="K38" s="153"/>
      <c r="L38" s="153"/>
      <c r="M38" s="153"/>
      <c r="N38" s="196"/>
      <c r="O38" s="197"/>
      <c r="P38" s="145" t="s">
        <v>141</v>
      </c>
      <c r="Q38" s="196"/>
      <c r="R38" s="198"/>
      <c r="S38" s="198"/>
      <c r="T38" s="197"/>
    </row>
    <row r="39" spans="1:33">
      <c r="A39" s="149"/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91"/>
      <c r="O39" s="191"/>
      <c r="P39" s="191"/>
      <c r="Q39" s="191"/>
      <c r="R39" s="191"/>
      <c r="S39" s="191"/>
      <c r="T39" s="191"/>
      <c r="AG39" s="112"/>
    </row>
    <row r="40" spans="1:33">
      <c r="A40" s="91" t="s">
        <v>113</v>
      </c>
      <c r="B40" s="151" t="s">
        <v>142</v>
      </c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93"/>
      <c r="O40" s="193"/>
      <c r="P40" s="193"/>
      <c r="Q40" s="193"/>
      <c r="R40" s="193"/>
      <c r="S40" s="193"/>
      <c r="T40" s="193"/>
      <c r="V40" s="113"/>
      <c r="W40" s="113"/>
      <c r="X40" s="113"/>
      <c r="AG40" s="112"/>
    </row>
    <row r="41" spans="1:33">
      <c r="A41" s="91" t="s">
        <v>114</v>
      </c>
      <c r="B41" s="151" t="s">
        <v>143</v>
      </c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94" t="s">
        <v>144</v>
      </c>
      <c r="O41" s="94" t="s">
        <v>145</v>
      </c>
      <c r="P41" s="94" t="s">
        <v>146</v>
      </c>
      <c r="Q41" s="94" t="s">
        <v>147</v>
      </c>
      <c r="R41" s="94" t="s">
        <v>148</v>
      </c>
      <c r="S41" s="94" t="s">
        <v>149</v>
      </c>
      <c r="T41" s="94" t="s">
        <v>150</v>
      </c>
      <c r="AG41" s="112"/>
    </row>
    <row r="42" spans="1:33">
      <c r="A42" s="92" t="s">
        <v>115</v>
      </c>
      <c r="B42" s="154" t="s">
        <v>151</v>
      </c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85" t="s">
        <v>122</v>
      </c>
      <c r="O42" s="186"/>
      <c r="P42" s="187"/>
      <c r="Q42" s="116"/>
      <c r="R42" s="116"/>
      <c r="S42" s="116"/>
      <c r="T42" s="116"/>
    </row>
    <row r="43" spans="1:33" ht="25.5">
      <c r="A43" s="91"/>
      <c r="B43" s="155" t="s">
        <v>152</v>
      </c>
      <c r="C43" s="155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00" t="s">
        <v>153</v>
      </c>
      <c r="O43" s="100" t="s">
        <v>154</v>
      </c>
      <c r="P43" s="100" t="s">
        <v>155</v>
      </c>
      <c r="Q43" s="145" t="s">
        <v>156</v>
      </c>
      <c r="R43" s="145" t="s">
        <v>157</v>
      </c>
      <c r="S43" s="145" t="s">
        <v>158</v>
      </c>
      <c r="T43" s="145" t="s">
        <v>159</v>
      </c>
    </row>
    <row r="44" spans="1:33">
      <c r="A44" s="91" t="s">
        <v>116</v>
      </c>
      <c r="B44" s="150" t="s">
        <v>160</v>
      </c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10" t="s">
        <v>161</v>
      </c>
      <c r="O44" s="110">
        <v>360</v>
      </c>
      <c r="P44" s="110" t="s">
        <v>51</v>
      </c>
      <c r="Q44" s="110"/>
      <c r="R44" s="110"/>
      <c r="S44" s="110"/>
      <c r="T44" s="110"/>
    </row>
    <row r="45" spans="1:33">
      <c r="A45" s="93" t="s">
        <v>117</v>
      </c>
      <c r="B45" s="150" t="s">
        <v>162</v>
      </c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90"/>
      <c r="O45" s="119"/>
      <c r="P45" s="119"/>
      <c r="Q45" s="119"/>
      <c r="R45" s="119"/>
      <c r="S45" s="119"/>
      <c r="T45" s="119"/>
    </row>
    <row r="46" spans="1:33">
      <c r="A46" s="93" t="s">
        <v>118</v>
      </c>
      <c r="B46" s="150" t="s">
        <v>163</v>
      </c>
      <c r="C46" s="150"/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90"/>
      <c r="O46" s="119"/>
      <c r="P46" s="119"/>
      <c r="Q46" s="181" t="s">
        <v>164</v>
      </c>
      <c r="R46" s="182"/>
      <c r="S46" s="182"/>
      <c r="T46" s="182"/>
    </row>
    <row r="47" spans="1:33">
      <c r="A47" s="91" t="s">
        <v>119</v>
      </c>
      <c r="B47" s="150" t="s">
        <v>165</v>
      </c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208"/>
      <c r="O47" s="209"/>
      <c r="P47" s="209"/>
      <c r="Q47" s="209"/>
      <c r="R47" s="209"/>
      <c r="S47" s="209"/>
      <c r="T47" s="209"/>
    </row>
    <row r="48" spans="1:33">
      <c r="A48" s="91" t="s">
        <v>144</v>
      </c>
      <c r="B48" s="150" t="s">
        <v>166</v>
      </c>
      <c r="C48" s="150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94" t="s">
        <v>167</v>
      </c>
      <c r="O48" s="94" t="s">
        <v>168</v>
      </c>
      <c r="P48" s="94" t="s">
        <v>169</v>
      </c>
      <c r="Q48" s="94" t="s">
        <v>170</v>
      </c>
      <c r="R48" s="94" t="s">
        <v>171</v>
      </c>
      <c r="S48" s="94" t="s">
        <v>172</v>
      </c>
      <c r="T48" s="94" t="s">
        <v>173</v>
      </c>
    </row>
    <row r="49" spans="1:26">
      <c r="A49" s="91" t="s">
        <v>145</v>
      </c>
      <c r="B49" s="150" t="s">
        <v>174</v>
      </c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16"/>
      <c r="O49" s="116"/>
      <c r="P49" s="116"/>
      <c r="Q49" s="183" t="s">
        <v>175</v>
      </c>
      <c r="R49" s="184"/>
      <c r="S49" s="184"/>
      <c r="T49" s="184"/>
    </row>
    <row r="50" spans="1:26" ht="25.5">
      <c r="A50" s="94" t="s">
        <v>146</v>
      </c>
      <c r="B50" s="150" t="s">
        <v>176</v>
      </c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45" t="s">
        <v>177</v>
      </c>
      <c r="O50" s="145" t="s">
        <v>178</v>
      </c>
      <c r="P50" s="145" t="s">
        <v>179</v>
      </c>
      <c r="Q50" s="145">
        <v>1</v>
      </c>
      <c r="R50" s="145">
        <v>2</v>
      </c>
      <c r="S50" s="145">
        <v>3</v>
      </c>
      <c r="T50" s="145">
        <v>4</v>
      </c>
    </row>
    <row r="51" spans="1:26">
      <c r="A51" s="92" t="s">
        <v>180</v>
      </c>
      <c r="B51" s="216" t="s">
        <v>181</v>
      </c>
      <c r="C51" s="217"/>
      <c r="D51" s="217"/>
      <c r="E51" s="217"/>
      <c r="F51" s="217"/>
      <c r="G51" s="217"/>
      <c r="H51" s="217"/>
      <c r="I51" s="217"/>
      <c r="J51" s="217"/>
      <c r="K51" s="217"/>
      <c r="L51" s="217"/>
      <c r="M51" s="218"/>
      <c r="N51" s="119"/>
      <c r="O51" s="119"/>
      <c r="P51" s="119"/>
      <c r="Q51" s="128"/>
      <c r="R51" s="128"/>
      <c r="S51" s="128"/>
      <c r="T51" s="128"/>
      <c r="Y51" s="98"/>
    </row>
    <row r="52" spans="1:26">
      <c r="A52" s="92" t="s">
        <v>182</v>
      </c>
      <c r="B52" s="216" t="s">
        <v>183</v>
      </c>
      <c r="C52" s="217"/>
      <c r="D52" s="217"/>
      <c r="E52" s="217"/>
      <c r="F52" s="217"/>
      <c r="G52" s="217"/>
      <c r="H52" s="217"/>
      <c r="I52" s="217"/>
      <c r="J52" s="217"/>
      <c r="K52" s="217"/>
      <c r="L52" s="217"/>
      <c r="M52" s="218"/>
      <c r="N52" s="215" t="s">
        <v>164</v>
      </c>
      <c r="O52" s="215"/>
      <c r="P52" s="215"/>
      <c r="Q52" s="215"/>
      <c r="R52" s="215"/>
      <c r="S52" s="215"/>
      <c r="T52" s="215"/>
      <c r="Z52" s="98"/>
    </row>
    <row r="53" spans="1:26" ht="12.75" customHeight="1">
      <c r="A53" s="94" t="s">
        <v>184</v>
      </c>
      <c r="B53" s="219" t="s">
        <v>185</v>
      </c>
      <c r="C53" s="220"/>
      <c r="D53" s="220"/>
      <c r="E53" s="220"/>
      <c r="F53" s="220"/>
      <c r="G53" s="220"/>
      <c r="H53" s="220"/>
      <c r="I53" s="220"/>
      <c r="J53" s="220"/>
      <c r="K53" s="220"/>
      <c r="L53" s="220"/>
      <c r="M53" s="221"/>
      <c r="N53" s="148"/>
      <c r="O53" s="148"/>
      <c r="P53" s="148"/>
      <c r="Q53" s="148"/>
      <c r="R53" s="148"/>
      <c r="S53" s="148"/>
      <c r="T53" s="148"/>
    </row>
    <row r="54" spans="1:26">
      <c r="A54" s="94" t="s">
        <v>186</v>
      </c>
      <c r="B54" s="219" t="s">
        <v>187</v>
      </c>
      <c r="C54" s="220"/>
      <c r="D54" s="220"/>
      <c r="E54" s="220"/>
      <c r="F54" s="220"/>
      <c r="G54" s="220"/>
      <c r="H54" s="220"/>
      <c r="I54" s="220"/>
      <c r="J54" s="220"/>
      <c r="K54" s="220"/>
      <c r="L54" s="220"/>
      <c r="M54" s="221"/>
      <c r="N54" s="147" t="s">
        <v>188</v>
      </c>
      <c r="O54" s="97" t="s">
        <v>189</v>
      </c>
      <c r="P54" s="97" t="s">
        <v>190</v>
      </c>
      <c r="Q54" s="97" t="s">
        <v>191</v>
      </c>
      <c r="R54" s="97" t="s">
        <v>192</v>
      </c>
      <c r="S54" s="97" t="s">
        <v>193</v>
      </c>
      <c r="T54" s="97" t="s">
        <v>194</v>
      </c>
      <c r="Y54" s="112"/>
    </row>
    <row r="55" spans="1:26" s="98" customFormat="1">
      <c r="A55" s="94" t="s">
        <v>195</v>
      </c>
      <c r="B55" s="219" t="s">
        <v>196</v>
      </c>
      <c r="C55" s="220"/>
      <c r="D55" s="220"/>
      <c r="E55" s="220"/>
      <c r="F55" s="220"/>
      <c r="G55" s="220"/>
      <c r="H55" s="220"/>
      <c r="I55" s="220"/>
      <c r="J55" s="220"/>
      <c r="K55" s="220"/>
      <c r="L55" s="220"/>
      <c r="M55" s="221"/>
      <c r="N55" s="184" t="s">
        <v>175</v>
      </c>
      <c r="O55" s="184"/>
      <c r="P55" s="184"/>
      <c r="Q55" s="184"/>
      <c r="R55" s="184"/>
      <c r="S55" s="184"/>
      <c r="T55" s="184"/>
      <c r="U55" s="87"/>
      <c r="V55" s="87"/>
      <c r="W55" s="87"/>
      <c r="X55" s="87"/>
      <c r="Y55" s="112"/>
      <c r="Z55" s="112"/>
    </row>
    <row r="56" spans="1:26" ht="15" customHeight="1">
      <c r="A56" s="213" t="s">
        <v>197</v>
      </c>
      <c r="B56" s="213"/>
      <c r="C56" s="213"/>
      <c r="D56" s="213"/>
      <c r="E56" s="213"/>
      <c r="F56" s="213"/>
      <c r="G56" s="213"/>
      <c r="H56" s="213"/>
      <c r="I56" s="213"/>
      <c r="J56" s="213"/>
      <c r="K56" s="213"/>
      <c r="L56" s="213"/>
      <c r="M56" s="213"/>
      <c r="N56" s="145">
        <v>5</v>
      </c>
      <c r="O56" s="145">
        <v>6</v>
      </c>
      <c r="P56" s="145">
        <v>7</v>
      </c>
      <c r="Q56" s="145">
        <v>8</v>
      </c>
      <c r="R56" s="145">
        <v>9</v>
      </c>
      <c r="S56" s="145">
        <v>10</v>
      </c>
      <c r="T56" s="145">
        <v>11</v>
      </c>
      <c r="Y56" s="112"/>
      <c r="Z56" s="112"/>
    </row>
    <row r="57" spans="1:26" ht="12.75" customHeight="1">
      <c r="A57" s="214"/>
      <c r="B57" s="214"/>
      <c r="C57" s="214"/>
      <c r="D57" s="214"/>
      <c r="E57" s="214"/>
      <c r="F57" s="214"/>
      <c r="G57" s="214"/>
      <c r="H57" s="214"/>
      <c r="I57" s="214"/>
      <c r="J57" s="214"/>
      <c r="K57" s="214"/>
      <c r="L57" s="214"/>
      <c r="M57" s="214"/>
      <c r="N57" s="111"/>
      <c r="O57" s="111"/>
      <c r="P57" s="111"/>
      <c r="Q57" s="111"/>
      <c r="R57" s="111"/>
      <c r="S57" s="111"/>
      <c r="T57" s="111"/>
      <c r="Z57" s="112"/>
    </row>
    <row r="58" spans="1:26" s="112" customFormat="1" ht="12.75" customHeight="1">
      <c r="A58" s="214"/>
      <c r="B58" s="214"/>
      <c r="C58" s="214"/>
      <c r="D58" s="214"/>
      <c r="E58" s="214"/>
      <c r="F58" s="214"/>
      <c r="G58" s="214"/>
      <c r="H58" s="214"/>
      <c r="I58" s="214"/>
      <c r="J58" s="214"/>
      <c r="K58" s="214"/>
      <c r="L58" s="214"/>
      <c r="M58" s="214"/>
      <c r="N58" s="210" t="s">
        <v>164</v>
      </c>
      <c r="O58" s="211"/>
      <c r="P58" s="211"/>
      <c r="Q58" s="211"/>
      <c r="R58" s="211"/>
      <c r="S58" s="211"/>
      <c r="T58" s="212"/>
      <c r="U58" s="87"/>
      <c r="V58" s="87"/>
      <c r="W58" s="87"/>
      <c r="X58" s="87"/>
      <c r="Y58" s="87"/>
      <c r="Z58" s="87"/>
    </row>
    <row r="59" spans="1:26" s="112" customFormat="1" ht="33.75">
      <c r="A59" s="146"/>
      <c r="B59" s="146"/>
      <c r="C59" s="146"/>
      <c r="D59" s="146"/>
      <c r="E59" s="146"/>
      <c r="F59" s="146"/>
      <c r="G59" s="146"/>
      <c r="H59" s="146"/>
      <c r="I59" s="146"/>
      <c r="J59" s="146"/>
      <c r="K59" s="146"/>
      <c r="L59" s="146"/>
      <c r="M59" s="146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</row>
    <row r="60" spans="1:26" s="112" customFormat="1">
      <c r="A60" s="140"/>
      <c r="B60" s="140"/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34"/>
      <c r="O60" s="134"/>
      <c r="P60" s="134"/>
      <c r="Q60" s="134"/>
      <c r="R60" s="134"/>
      <c r="S60" s="134"/>
      <c r="T60" s="134"/>
      <c r="U60" s="87"/>
      <c r="V60" s="98"/>
      <c r="W60" s="98"/>
      <c r="X60" s="98"/>
      <c r="Y60" s="87"/>
      <c r="Z60" s="87"/>
    </row>
    <row r="61" spans="1:26">
      <c r="A61" s="140"/>
      <c r="B61" s="140"/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34"/>
      <c r="O61" s="134"/>
      <c r="P61" s="134"/>
      <c r="Q61" s="134"/>
      <c r="R61" s="134"/>
      <c r="S61" s="134"/>
      <c r="T61" s="134"/>
    </row>
    <row r="63" spans="1:26">
      <c r="V63" s="112"/>
      <c r="W63" s="112"/>
      <c r="X63" s="112"/>
    </row>
    <row r="64" spans="1:26">
      <c r="U64" s="98"/>
      <c r="V64" s="112"/>
      <c r="W64" s="112"/>
      <c r="X64" s="112"/>
    </row>
    <row r="65" spans="21:24">
      <c r="V65" s="112"/>
      <c r="W65" s="112"/>
      <c r="X65" s="112"/>
    </row>
    <row r="67" spans="21:24">
      <c r="U67" s="112"/>
    </row>
    <row r="68" spans="21:24">
      <c r="U68" s="112"/>
    </row>
    <row r="69" spans="21:24">
      <c r="U69" s="112"/>
    </row>
  </sheetData>
  <mergeCells count="85">
    <mergeCell ref="N47:T47"/>
    <mergeCell ref="N58:T58"/>
    <mergeCell ref="N55:T55"/>
    <mergeCell ref="A56:M58"/>
    <mergeCell ref="N52:T52"/>
    <mergeCell ref="B48:M48"/>
    <mergeCell ref="B49:M49"/>
    <mergeCell ref="B50:M50"/>
    <mergeCell ref="B51:M51"/>
    <mergeCell ref="B52:M52"/>
    <mergeCell ref="B53:M53"/>
    <mergeCell ref="B54:M54"/>
    <mergeCell ref="B55:M55"/>
    <mergeCell ref="Q46:T46"/>
    <mergeCell ref="Q49:T49"/>
    <mergeCell ref="Q34:T34"/>
    <mergeCell ref="N1:T1"/>
    <mergeCell ref="N10:T11"/>
    <mergeCell ref="N17:T18"/>
    <mergeCell ref="N24:T25"/>
    <mergeCell ref="N42:P42"/>
    <mergeCell ref="N38:O38"/>
    <mergeCell ref="Q38:T38"/>
    <mergeCell ref="O9:P9"/>
    <mergeCell ref="N6:P8"/>
    <mergeCell ref="R6:T9"/>
    <mergeCell ref="R16:T16"/>
    <mergeCell ref="N23:R23"/>
    <mergeCell ref="N39:T40"/>
    <mergeCell ref="B37:F37"/>
    <mergeCell ref="B28:M28"/>
    <mergeCell ref="N30:Q30"/>
    <mergeCell ref="B9:M9"/>
    <mergeCell ref="B31:F31"/>
    <mergeCell ref="B32:F32"/>
    <mergeCell ref="B17:M17"/>
    <mergeCell ref="B21:M21"/>
    <mergeCell ref="B26:M26"/>
    <mergeCell ref="B24:M24"/>
    <mergeCell ref="B27:M27"/>
    <mergeCell ref="B23:M23"/>
    <mergeCell ref="B10:M10"/>
    <mergeCell ref="B13:M13"/>
    <mergeCell ref="B15:M15"/>
    <mergeCell ref="N31:T32"/>
    <mergeCell ref="A1:M1"/>
    <mergeCell ref="A2:M2"/>
    <mergeCell ref="B8:M8"/>
    <mergeCell ref="B5:M5"/>
    <mergeCell ref="B3:M3"/>
    <mergeCell ref="B6:M6"/>
    <mergeCell ref="B4:M4"/>
    <mergeCell ref="H38:M38"/>
    <mergeCell ref="B42:M42"/>
    <mergeCell ref="B43:M43"/>
    <mergeCell ref="B16:M16"/>
    <mergeCell ref="B18:M18"/>
    <mergeCell ref="B38:F38"/>
    <mergeCell ref="H31:M31"/>
    <mergeCell ref="H32:M32"/>
    <mergeCell ref="B20:M20"/>
    <mergeCell ref="B22:M22"/>
    <mergeCell ref="B29:M29"/>
    <mergeCell ref="B25:M25"/>
    <mergeCell ref="B34:F34"/>
    <mergeCell ref="B33:F33"/>
    <mergeCell ref="B35:F35"/>
    <mergeCell ref="B36:F36"/>
    <mergeCell ref="H33:M33"/>
    <mergeCell ref="H34:M34"/>
    <mergeCell ref="H36:M36"/>
    <mergeCell ref="H37:M37"/>
    <mergeCell ref="H35:M35"/>
    <mergeCell ref="B11:M11"/>
    <mergeCell ref="B12:M12"/>
    <mergeCell ref="B19:M19"/>
    <mergeCell ref="B7:M7"/>
    <mergeCell ref="B14:M14"/>
    <mergeCell ref="A39:M39"/>
    <mergeCell ref="B45:M45"/>
    <mergeCell ref="B46:M46"/>
    <mergeCell ref="B47:M47"/>
    <mergeCell ref="B40:M40"/>
    <mergeCell ref="B41:M41"/>
    <mergeCell ref="B44:M44"/>
  </mergeCells>
  <pageMargins left="0.511811024" right="0.511811024" top="0.78740157499999996" bottom="0.78740157499999996" header="0.31496062000000002" footer="0.31496062000000002"/>
  <pageSetup paperSize="9" scale="64" orientation="portrait" r:id="rId1"/>
  <colBreaks count="1" manualBreakCount="1">
    <brk id="13" max="5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50"/>
  <sheetViews>
    <sheetView view="pageBreakPreview" zoomScaleSheetLayoutView="100" workbookViewId="0">
      <selection activeCell="N8" sqref="N8:P8"/>
    </sheetView>
  </sheetViews>
  <sheetFormatPr defaultRowHeight="15"/>
  <cols>
    <col min="1" max="3" width="2.140625" customWidth="1"/>
    <col min="4" max="4" width="6.85546875" customWidth="1"/>
    <col min="5" max="6" width="2.140625" customWidth="1"/>
    <col min="7" max="7" width="3.28515625" customWidth="1"/>
    <col min="8" max="8" width="6.42578125" customWidth="1"/>
    <col min="9" max="11" width="2.140625" customWidth="1"/>
    <col min="12" max="12" width="2.85546875" customWidth="1"/>
    <col min="13" max="13" width="4.140625" customWidth="1"/>
    <col min="14" max="14" width="4.28515625" customWidth="1"/>
    <col min="15" max="15" width="7.140625" customWidth="1"/>
    <col min="16" max="16" width="6.42578125" customWidth="1"/>
    <col min="17" max="17" width="5" customWidth="1"/>
    <col min="18" max="19" width="2.140625" customWidth="1"/>
    <col min="20" max="20" width="5.7109375" customWidth="1"/>
    <col min="21" max="23" width="2.140625" customWidth="1"/>
    <col min="24" max="24" width="6.42578125" customWidth="1"/>
    <col min="25" max="25" width="2.42578125" customWidth="1"/>
    <col min="26" max="26" width="9.7109375" customWidth="1"/>
  </cols>
  <sheetData>
    <row r="1" spans="1:26" ht="15" customHeight="1">
      <c r="A1" s="253"/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4"/>
      <c r="N1" s="255" t="s">
        <v>256</v>
      </c>
      <c r="O1" s="256"/>
      <c r="P1" s="257"/>
      <c r="Q1" s="264"/>
      <c r="R1" s="253"/>
      <c r="S1" s="253"/>
      <c r="T1" s="253"/>
      <c r="U1" s="253"/>
      <c r="V1" s="253"/>
      <c r="W1" s="253"/>
      <c r="X1" s="253"/>
      <c r="Y1" s="253"/>
      <c r="Z1" s="253"/>
    </row>
    <row r="2" spans="1:26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4"/>
      <c r="N2" s="258"/>
      <c r="O2" s="259"/>
      <c r="P2" s="260"/>
      <c r="Q2" s="264"/>
      <c r="R2" s="253"/>
      <c r="S2" s="253"/>
      <c r="T2" s="253"/>
      <c r="U2" s="253"/>
      <c r="V2" s="253"/>
      <c r="W2" s="253"/>
      <c r="X2" s="253"/>
      <c r="Y2" s="253"/>
      <c r="Z2" s="253"/>
    </row>
    <row r="3" spans="1:26">
      <c r="A3" s="253"/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4"/>
      <c r="N3" s="258"/>
      <c r="O3" s="259"/>
      <c r="P3" s="260"/>
      <c r="Q3" s="264"/>
      <c r="R3" s="253"/>
      <c r="S3" s="253"/>
      <c r="T3" s="253"/>
      <c r="U3" s="253"/>
      <c r="V3" s="253"/>
      <c r="W3" s="253"/>
      <c r="X3" s="253"/>
      <c r="Y3" s="253"/>
      <c r="Z3" s="253"/>
    </row>
    <row r="4" spans="1:26">
      <c r="A4" s="253"/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4"/>
      <c r="N4" s="258"/>
      <c r="O4" s="259"/>
      <c r="P4" s="260"/>
      <c r="Q4" s="264"/>
      <c r="R4" s="253"/>
      <c r="S4" s="253"/>
      <c r="T4" s="253"/>
      <c r="U4" s="253"/>
      <c r="V4" s="253"/>
      <c r="W4" s="253"/>
      <c r="X4" s="253"/>
      <c r="Y4" s="253"/>
      <c r="Z4" s="253"/>
    </row>
    <row r="5" spans="1:26" ht="22.5" customHeight="1" thickBot="1">
      <c r="A5" s="253"/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4"/>
      <c r="N5" s="261"/>
      <c r="O5" s="262"/>
      <c r="P5" s="263"/>
      <c r="Q5" s="264"/>
      <c r="R5" s="253"/>
      <c r="S5" s="253"/>
      <c r="T5" s="253"/>
      <c r="U5" s="253"/>
      <c r="V5" s="253"/>
      <c r="W5" s="253"/>
      <c r="X5" s="253"/>
      <c r="Y5" s="253"/>
      <c r="Z5" s="253"/>
    </row>
    <row r="6" spans="1:26">
      <c r="A6" s="253"/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</row>
    <row r="7" spans="1:26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51" t="str">
        <f>'TODOS OS REPORTES'!Z9</f>
        <v xml:space="preserve"> </v>
      </c>
      <c r="O7" s="251"/>
      <c r="P7" s="251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251"/>
      <c r="O8" s="251"/>
      <c r="P8" s="251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30" customHeight="1">
      <c r="A9" s="250" t="s">
        <v>257</v>
      </c>
      <c r="B9" s="250"/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</row>
    <row r="10" spans="1:26" ht="18.75">
      <c r="A10" s="358" t="s">
        <v>258</v>
      </c>
      <c r="B10" s="358"/>
      <c r="C10" s="358"/>
      <c r="D10" s="358"/>
      <c r="E10" s="358"/>
      <c r="F10" s="358"/>
      <c r="G10" s="358"/>
      <c r="H10" s="358"/>
      <c r="I10" s="358"/>
      <c r="J10" s="358"/>
      <c r="K10" s="358"/>
      <c r="L10" s="358"/>
      <c r="M10" s="358"/>
      <c r="N10" s="358"/>
      <c r="O10" s="358"/>
      <c r="P10" s="358"/>
      <c r="Q10" s="358"/>
      <c r="R10" s="358"/>
      <c r="S10" s="358"/>
      <c r="T10" s="358"/>
      <c r="U10" s="358"/>
      <c r="V10" s="358"/>
      <c r="W10" s="358"/>
      <c r="X10" s="358"/>
      <c r="Y10" s="358"/>
      <c r="Z10" s="358"/>
    </row>
    <row r="11" spans="1:26">
      <c r="A11" s="359" t="s">
        <v>259</v>
      </c>
      <c r="B11" s="359"/>
      <c r="C11" s="359"/>
      <c r="D11" s="359"/>
      <c r="E11" s="359"/>
      <c r="F11" s="359"/>
      <c r="G11" s="359"/>
      <c r="H11" s="359"/>
      <c r="I11" s="359"/>
      <c r="J11" s="359"/>
      <c r="K11" s="359"/>
      <c r="L11" s="359"/>
      <c r="M11" s="359"/>
      <c r="N11" s="359"/>
      <c r="O11" s="359"/>
      <c r="P11" s="359"/>
      <c r="Q11" s="359"/>
      <c r="R11" s="359"/>
      <c r="S11" s="359"/>
      <c r="T11" s="359"/>
      <c r="U11" s="359"/>
      <c r="V11" s="359"/>
      <c r="W11" s="359"/>
      <c r="X11" s="359"/>
      <c r="Y11" s="359"/>
      <c r="Z11" s="359"/>
    </row>
    <row r="12" spans="1:26" s="14" customFormat="1" ht="12">
      <c r="A12" s="360"/>
      <c r="B12" s="361"/>
      <c r="C12" s="361"/>
      <c r="D12" s="361"/>
      <c r="E12" s="362" t="str">
        <f>'TODOS OS REPORTES'!D25</f>
        <v xml:space="preserve"> </v>
      </c>
      <c r="F12" s="362"/>
      <c r="G12" s="362"/>
      <c r="H12" s="362"/>
      <c r="I12" s="362"/>
      <c r="J12" s="363"/>
      <c r="K12" s="360" t="s">
        <v>260</v>
      </c>
      <c r="L12" s="361"/>
      <c r="M12" s="361"/>
      <c r="N12" s="361"/>
      <c r="O12" s="361"/>
      <c r="P12" s="361"/>
      <c r="Q12" s="364" t="str">
        <f>'TODOS OS REPORTES'!B9</f>
        <v xml:space="preserve"> </v>
      </c>
      <c r="R12" s="364"/>
      <c r="S12" s="364"/>
      <c r="T12" s="364"/>
      <c r="U12" s="364"/>
      <c r="V12" s="364"/>
      <c r="W12" s="364"/>
      <c r="X12" s="364"/>
      <c r="Y12" s="364"/>
      <c r="Z12" s="365"/>
    </row>
    <row r="13" spans="1:26" s="14" customFormat="1" ht="12.75">
      <c r="A13" s="366" t="s">
        <v>261</v>
      </c>
      <c r="B13" s="367"/>
      <c r="C13" s="367"/>
      <c r="D13" s="367"/>
      <c r="E13" s="367"/>
      <c r="F13" s="367"/>
      <c r="G13" s="367"/>
      <c r="H13" s="367"/>
      <c r="I13" s="367"/>
      <c r="J13" s="367"/>
      <c r="K13" s="367"/>
      <c r="L13" s="367"/>
      <c r="M13" s="367"/>
      <c r="N13" s="367"/>
      <c r="O13" s="367"/>
      <c r="P13" s="367"/>
      <c r="Q13" s="367"/>
      <c r="R13" s="367"/>
      <c r="S13" s="367"/>
      <c r="T13" s="367"/>
      <c r="U13" s="367"/>
      <c r="V13" s="367"/>
      <c r="W13" s="367"/>
      <c r="X13" s="367"/>
      <c r="Y13" s="367"/>
      <c r="Z13" s="368"/>
    </row>
    <row r="14" spans="1:26" s="14" customFormat="1" ht="12" customHeight="1">
      <c r="A14" s="301" t="s">
        <v>262</v>
      </c>
      <c r="B14" s="302"/>
      <c r="C14" s="302"/>
      <c r="D14" s="302"/>
      <c r="E14" s="302"/>
      <c r="F14" s="302"/>
      <c r="G14" s="303"/>
      <c r="H14" s="369" t="s">
        <v>263</v>
      </c>
      <c r="I14" s="370"/>
      <c r="J14" s="370"/>
      <c r="K14" s="370"/>
      <c r="L14" s="370"/>
      <c r="M14" s="370"/>
      <c r="N14" s="371" t="str">
        <f>'TODOS OS REPORTES'!F9</f>
        <v xml:space="preserve"> </v>
      </c>
      <c r="O14" s="372"/>
      <c r="P14" s="370" t="s">
        <v>264</v>
      </c>
      <c r="Q14" s="370"/>
      <c r="R14" s="302"/>
      <c r="S14" s="302"/>
      <c r="T14" s="303"/>
      <c r="U14" s="369" t="s">
        <v>265</v>
      </c>
      <c r="V14" s="370"/>
      <c r="W14" s="370"/>
      <c r="X14" s="370"/>
      <c r="Y14" s="370"/>
      <c r="Z14" s="373"/>
    </row>
    <row r="15" spans="1:26" s="14" customFormat="1" ht="12">
      <c r="A15" s="332" t="str">
        <f>'TODOS OS REPORTES'!E9</f>
        <v xml:space="preserve"> </v>
      </c>
      <c r="B15" s="306"/>
      <c r="C15" s="306"/>
      <c r="D15" s="306"/>
      <c r="E15" s="306"/>
      <c r="F15" s="306"/>
      <c r="G15" s="307"/>
      <c r="H15" s="334" t="s">
        <v>30</v>
      </c>
      <c r="I15" s="335"/>
      <c r="J15" s="335"/>
      <c r="K15" s="335"/>
      <c r="L15" s="335"/>
      <c r="M15" s="335"/>
      <c r="N15" s="335"/>
      <c r="O15" s="336"/>
      <c r="P15" s="337" t="str">
        <f>'TODOS OS REPORTES'!H9</f>
        <v xml:space="preserve"> </v>
      </c>
      <c r="Q15" s="337"/>
      <c r="R15" s="337"/>
      <c r="S15" s="337"/>
      <c r="T15" s="338"/>
      <c r="U15" s="44" t="str">
        <f>IF('TODOS OS REPORTES'!O9="SIM","X"," ")</f>
        <v xml:space="preserve"> </v>
      </c>
      <c r="V15" s="374" t="s">
        <v>266</v>
      </c>
      <c r="W15" s="374"/>
      <c r="X15" s="374"/>
      <c r="Y15" s="374"/>
      <c r="Z15" s="16" t="str">
        <f>IF('TODOS OS REPORTES'!O9="SIM",'TODOS OS REPORTES'!Q9," ")</f>
        <v xml:space="preserve"> </v>
      </c>
    </row>
    <row r="16" spans="1:26" s="14" customFormat="1" ht="12" customHeight="1">
      <c r="A16" s="333"/>
      <c r="B16" s="319"/>
      <c r="C16" s="319"/>
      <c r="D16" s="319"/>
      <c r="E16" s="319"/>
      <c r="F16" s="319"/>
      <c r="G16" s="320"/>
      <c r="H16" s="344" t="s">
        <v>267</v>
      </c>
      <c r="I16" s="345"/>
      <c r="J16" s="345"/>
      <c r="K16" s="345"/>
      <c r="L16" s="345"/>
      <c r="M16" s="345"/>
      <c r="N16" s="346" t="str">
        <f>'TODOS OS REPORTES'!G9</f>
        <v xml:space="preserve"> </v>
      </c>
      <c r="O16" s="347"/>
      <c r="P16" s="348" t="s">
        <v>30</v>
      </c>
      <c r="Q16" s="348"/>
      <c r="R16" s="349"/>
      <c r="S16" s="349"/>
      <c r="T16" s="350"/>
      <c r="U16" s="52" t="str">
        <f>IF('TODOS OS REPORTES'!O9="NÃO","X"," ")</f>
        <v xml:space="preserve"> </v>
      </c>
      <c r="V16" s="351" t="s">
        <v>268</v>
      </c>
      <c r="W16" s="351"/>
      <c r="X16" s="351"/>
      <c r="Y16" s="351"/>
      <c r="Z16" s="17"/>
    </row>
    <row r="17" spans="1:27" s="14" customFormat="1" ht="12">
      <c r="A17" s="265" t="s">
        <v>269</v>
      </c>
      <c r="B17" s="266"/>
      <c r="C17" s="266"/>
      <c r="D17" s="266"/>
      <c r="E17" s="266"/>
      <c r="F17" s="266"/>
      <c r="G17" s="323"/>
      <c r="H17" s="265" t="s">
        <v>270</v>
      </c>
      <c r="I17" s="266"/>
      <c r="J17" s="266"/>
      <c r="K17" s="343"/>
      <c r="L17" s="341" t="s">
        <v>271</v>
      </c>
      <c r="M17" s="342"/>
      <c r="N17" s="342"/>
      <c r="O17" s="342"/>
      <c r="P17" s="342"/>
      <c r="Q17" s="342"/>
      <c r="R17" s="342"/>
      <c r="S17" s="342"/>
      <c r="T17" s="343"/>
      <c r="U17" s="265" t="s">
        <v>272</v>
      </c>
      <c r="V17" s="266"/>
      <c r="W17" s="266"/>
      <c r="X17" s="266"/>
      <c r="Y17" s="266"/>
      <c r="Z17" s="323"/>
    </row>
    <row r="18" spans="1:27" s="14" customFormat="1" ht="12">
      <c r="A18" s="352" t="str">
        <f>'TODOS OS REPORTES'!D9</f>
        <v xml:space="preserve"> </v>
      </c>
      <c r="B18" s="353"/>
      <c r="C18" s="353"/>
      <c r="D18" s="353"/>
      <c r="E18" s="353"/>
      <c r="F18" s="353"/>
      <c r="G18" s="354"/>
      <c r="H18" s="355" t="str">
        <f>'TODOS OS REPORTES'!I9</f>
        <v xml:space="preserve"> </v>
      </c>
      <c r="I18" s="356"/>
      <c r="J18" s="356"/>
      <c r="K18" s="357"/>
      <c r="L18" s="271" t="str">
        <f>'TODOS OS REPORTES'!J9</f>
        <v xml:space="preserve"> </v>
      </c>
      <c r="M18" s="272"/>
      <c r="N18" s="272"/>
      <c r="O18" s="272"/>
      <c r="P18" s="272"/>
      <c r="Q18" s="272"/>
      <c r="R18" s="272"/>
      <c r="S18" s="272"/>
      <c r="T18" s="273"/>
      <c r="U18" s="18"/>
      <c r="V18" s="44" t="str">
        <f>IF('TODOS OS REPORTES'!L9="IMC","X"," ")</f>
        <v xml:space="preserve"> </v>
      </c>
      <c r="W18" s="339" t="s">
        <v>52</v>
      </c>
      <c r="X18" s="340"/>
      <c r="Y18" s="52" t="str">
        <f>IF('TODOS OS REPORTES'!L9="VMC","X"," ")</f>
        <v xml:space="preserve"> </v>
      </c>
      <c r="Z18" s="19" t="s">
        <v>273</v>
      </c>
    </row>
    <row r="19" spans="1:27" s="14" customFormat="1" ht="12">
      <c r="A19" s="317" t="s">
        <v>274</v>
      </c>
      <c r="B19" s="318"/>
      <c r="C19" s="318"/>
      <c r="D19" s="318"/>
      <c r="E19" s="304" t="str">
        <f>CONCATENATE('TODOS OS REPORTES'!M9," - ",'TODOS OS REPORTES'!N9)</f>
        <v xml:space="preserve">  -  </v>
      </c>
      <c r="F19" s="304"/>
      <c r="G19" s="304"/>
      <c r="H19" s="304"/>
      <c r="I19" s="304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4"/>
      <c r="V19" s="304"/>
      <c r="W19" s="304"/>
      <c r="X19" s="304"/>
      <c r="Y19" s="304"/>
      <c r="Z19" s="305"/>
    </row>
    <row r="20" spans="1:27" s="14" customFormat="1" ht="12">
      <c r="A20" s="325" t="s">
        <v>275</v>
      </c>
      <c r="B20" s="326"/>
      <c r="C20" s="326"/>
      <c r="D20" s="326"/>
      <c r="E20" s="319"/>
      <c r="F20" s="319"/>
      <c r="G20" s="319"/>
      <c r="H20" s="319"/>
      <c r="I20" s="319"/>
      <c r="J20" s="319"/>
      <c r="K20" s="319"/>
      <c r="L20" s="319"/>
      <c r="M20" s="319"/>
      <c r="N20" s="319"/>
      <c r="O20" s="319"/>
      <c r="P20" s="319"/>
      <c r="Q20" s="319"/>
      <c r="R20" s="319"/>
      <c r="S20" s="319"/>
      <c r="T20" s="319"/>
      <c r="U20" s="319"/>
      <c r="V20" s="319"/>
      <c r="W20" s="319"/>
      <c r="X20" s="319"/>
      <c r="Y20" s="319"/>
      <c r="Z20" s="320"/>
    </row>
    <row r="21" spans="1:27" s="14" customFormat="1" ht="15" customHeight="1">
      <c r="A21" s="265" t="s">
        <v>276</v>
      </c>
      <c r="B21" s="266"/>
      <c r="C21" s="266"/>
      <c r="D21" s="266"/>
      <c r="E21" s="266"/>
      <c r="F21" s="266"/>
      <c r="G21" s="266"/>
      <c r="H21" s="266"/>
      <c r="I21" s="266"/>
      <c r="J21" s="323"/>
      <c r="K21" s="324" t="s">
        <v>277</v>
      </c>
      <c r="L21" s="266"/>
      <c r="M21" s="266"/>
      <c r="N21" s="266"/>
      <c r="O21" s="266"/>
      <c r="P21" s="266"/>
      <c r="Q21" s="266"/>
      <c r="R21" s="323"/>
      <c r="S21" s="265" t="s">
        <v>278</v>
      </c>
      <c r="T21" s="266"/>
      <c r="U21" s="266"/>
      <c r="V21" s="266"/>
      <c r="W21" s="266"/>
      <c r="X21" s="266"/>
      <c r="Y21" s="266"/>
      <c r="Z21" s="323"/>
    </row>
    <row r="22" spans="1:27" s="14" customFormat="1" ht="12" customHeight="1">
      <c r="A22" s="271" t="str">
        <f>'TODOS OS REPORTES'!P9</f>
        <v xml:space="preserve"> </v>
      </c>
      <c r="B22" s="272"/>
      <c r="C22" s="272"/>
      <c r="D22" s="272"/>
      <c r="E22" s="272"/>
      <c r="F22" s="272"/>
      <c r="G22" s="272"/>
      <c r="H22" s="272"/>
      <c r="I22" s="272"/>
      <c r="J22" s="273"/>
      <c r="K22" s="312" t="s">
        <v>279</v>
      </c>
      <c r="L22" s="313"/>
      <c r="M22" s="313"/>
      <c r="N22" s="313"/>
      <c r="O22" s="313"/>
      <c r="P22" s="313"/>
      <c r="Q22" s="327" t="str">
        <f>'TODOS OS REPORTES'!S9</f>
        <v xml:space="preserve"> </v>
      </c>
      <c r="R22" s="328"/>
      <c r="S22" s="329" t="str">
        <f>'TODOS OS REPORTES'!R9</f>
        <v xml:space="preserve"> </v>
      </c>
      <c r="T22" s="330"/>
      <c r="U22" s="330"/>
      <c r="V22" s="330"/>
      <c r="W22" s="330"/>
      <c r="X22" s="330"/>
      <c r="Y22" s="330"/>
      <c r="Z22" s="328"/>
    </row>
    <row r="23" spans="1:27" s="14" customFormat="1" ht="15" customHeight="1">
      <c r="A23" s="265" t="s">
        <v>280</v>
      </c>
      <c r="B23" s="266"/>
      <c r="C23" s="266"/>
      <c r="D23" s="266"/>
      <c r="E23" s="266"/>
      <c r="F23" s="266"/>
      <c r="G23" s="266"/>
      <c r="H23" s="321" t="s">
        <v>281</v>
      </c>
      <c r="I23" s="321"/>
      <c r="J23" s="322" t="str">
        <f>'TODOS OS REPORTES'!AG9</f>
        <v xml:space="preserve"> </v>
      </c>
      <c r="K23" s="322"/>
      <c r="L23" s="322"/>
      <c r="M23" s="322"/>
      <c r="N23" s="321" t="s">
        <v>282</v>
      </c>
      <c r="O23" s="321"/>
      <c r="P23" s="322" t="str">
        <f>'TODOS OS REPORTES'!AH9</f>
        <v xml:space="preserve"> </v>
      </c>
      <c r="Q23" s="322"/>
      <c r="R23" s="321" t="s">
        <v>283</v>
      </c>
      <c r="S23" s="321"/>
      <c r="T23" s="321"/>
      <c r="U23" s="322" t="str">
        <f>'TODOS OS REPORTES'!AK9</f>
        <v xml:space="preserve"> </v>
      </c>
      <c r="V23" s="322"/>
      <c r="W23" s="322"/>
      <c r="X23" s="20" t="s">
        <v>284</v>
      </c>
      <c r="Y23" s="322" t="str">
        <f>'TODOS OS REPORTES'!AL9</f>
        <v xml:space="preserve"> </v>
      </c>
      <c r="Z23" s="331"/>
    </row>
    <row r="24" spans="1:27" s="14" customFormat="1" ht="12">
      <c r="A24" s="314" t="s">
        <v>285</v>
      </c>
      <c r="B24" s="315"/>
      <c r="C24" s="315"/>
      <c r="D24" s="315"/>
      <c r="E24" s="315"/>
      <c r="F24" s="315"/>
      <c r="G24" s="315"/>
      <c r="H24" s="295" t="s">
        <v>286</v>
      </c>
      <c r="I24" s="295"/>
      <c r="J24" s="295"/>
      <c r="K24" s="316" t="str">
        <f>'TODOS OS REPORTES'!AI9</f>
        <v xml:space="preserve"> </v>
      </c>
      <c r="L24" s="316"/>
      <c r="M24" s="316"/>
      <c r="N24" s="67" t="s">
        <v>287</v>
      </c>
      <c r="O24" s="316" t="str">
        <f>'TODOS OS REPORTES'!AJ9</f>
        <v xml:space="preserve"> </v>
      </c>
      <c r="P24" s="316"/>
      <c r="Q24" s="316"/>
      <c r="R24" s="316"/>
      <c r="S24" s="316"/>
      <c r="T24" s="316"/>
      <c r="U24" s="295" t="s">
        <v>288</v>
      </c>
      <c r="V24" s="295"/>
      <c r="W24" s="295"/>
      <c r="X24" s="295"/>
      <c r="Y24" s="295"/>
      <c r="Z24" s="21" t="str">
        <f>'TODOS OS REPORTES'!AF9</f>
        <v xml:space="preserve"> </v>
      </c>
    </row>
    <row r="25" spans="1:27" s="14" customFormat="1" ht="12">
      <c r="A25" s="265" t="s">
        <v>289</v>
      </c>
      <c r="B25" s="266"/>
      <c r="C25" s="266"/>
      <c r="D25" s="266"/>
      <c r="E25" s="266"/>
      <c r="F25" s="266"/>
      <c r="G25" s="266"/>
      <c r="H25" s="304" t="str">
        <f>'TODOS OS REPORTES'!AB9</f>
        <v xml:space="preserve"> </v>
      </c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4"/>
      <c r="Y25" s="304"/>
      <c r="Z25" s="305"/>
    </row>
    <row r="26" spans="1:27" s="14" customFormat="1" ht="12">
      <c r="A26" s="308" t="s">
        <v>290</v>
      </c>
      <c r="B26" s="281"/>
      <c r="C26" s="281"/>
      <c r="D26" s="281"/>
      <c r="E26" s="281"/>
      <c r="F26" s="281"/>
      <c r="G26" s="281"/>
      <c r="H26" s="306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6"/>
      <c r="W26" s="306"/>
      <c r="X26" s="306"/>
      <c r="Y26" s="306"/>
      <c r="Z26" s="307"/>
    </row>
    <row r="27" spans="1:27" s="14" customFormat="1" ht="12" customHeight="1">
      <c r="A27" s="309" t="s">
        <v>291</v>
      </c>
      <c r="B27" s="310"/>
      <c r="C27" s="310"/>
      <c r="D27" s="310"/>
      <c r="E27" s="310"/>
      <c r="F27" s="310"/>
      <c r="G27" s="310"/>
      <c r="H27" s="310"/>
      <c r="I27" s="310"/>
      <c r="J27" s="310"/>
      <c r="K27" s="310"/>
      <c r="L27" s="310"/>
      <c r="M27" s="310"/>
      <c r="N27" s="310"/>
      <c r="O27" s="310"/>
      <c r="P27" s="310"/>
      <c r="Q27" s="310"/>
      <c r="R27" s="310"/>
      <c r="S27" s="310"/>
      <c r="T27" s="310"/>
      <c r="U27" s="310"/>
      <c r="V27" s="310"/>
      <c r="W27" s="310"/>
      <c r="X27" s="310"/>
      <c r="Y27" s="310"/>
      <c r="Z27" s="311"/>
    </row>
    <row r="28" spans="1:27" s="14" customFormat="1" ht="12.75">
      <c r="A28" s="268" t="s">
        <v>292</v>
      </c>
      <c r="B28" s="269"/>
      <c r="C28" s="269"/>
      <c r="D28" s="269"/>
      <c r="E28" s="269"/>
      <c r="F28" s="269"/>
      <c r="G28" s="269"/>
      <c r="H28" s="269"/>
      <c r="I28" s="269"/>
      <c r="J28" s="269"/>
      <c r="K28" s="269"/>
      <c r="L28" s="269"/>
      <c r="M28" s="269"/>
      <c r="N28" s="269"/>
      <c r="O28" s="269"/>
      <c r="P28" s="269"/>
      <c r="Q28" s="269"/>
      <c r="R28" s="269"/>
      <c r="S28" s="269"/>
      <c r="T28" s="269"/>
      <c r="U28" s="269"/>
      <c r="V28" s="269"/>
      <c r="W28" s="269"/>
      <c r="X28" s="269"/>
      <c r="Y28" s="269"/>
      <c r="Z28" s="270"/>
    </row>
    <row r="29" spans="1:27" s="14" customFormat="1" ht="12" customHeight="1">
      <c r="A29" s="298" t="s">
        <v>293</v>
      </c>
      <c r="B29" s="299"/>
      <c r="C29" s="299"/>
      <c r="D29" s="299"/>
      <c r="E29" s="299"/>
      <c r="F29" s="299"/>
      <c r="G29" s="299"/>
      <c r="H29" s="299"/>
      <c r="I29" s="299"/>
      <c r="J29" s="299"/>
      <c r="K29" s="299"/>
      <c r="L29" s="300"/>
      <c r="M29" s="301" t="s">
        <v>294</v>
      </c>
      <c r="N29" s="302"/>
      <c r="O29" s="302"/>
      <c r="P29" s="302"/>
      <c r="Q29" s="302"/>
      <c r="R29" s="302"/>
      <c r="S29" s="303"/>
      <c r="T29" s="302" t="s">
        <v>295</v>
      </c>
      <c r="U29" s="302"/>
      <c r="V29" s="302"/>
      <c r="W29" s="302"/>
      <c r="X29" s="302"/>
      <c r="Y29" s="302"/>
      <c r="Z29" s="303"/>
    </row>
    <row r="30" spans="1:27" s="14" customFormat="1" ht="12">
      <c r="A30" s="297" t="str">
        <f>'TODOS OS REPORTES'!Q9</f>
        <v xml:space="preserve"> </v>
      </c>
      <c r="B30" s="294"/>
      <c r="C30" s="294"/>
      <c r="D30" s="294"/>
      <c r="E30" s="294"/>
      <c r="F30" s="294"/>
      <c r="G30" s="294"/>
      <c r="H30" s="294"/>
      <c r="I30" s="294"/>
      <c r="J30" s="294"/>
      <c r="K30" s="294"/>
      <c r="L30" s="294"/>
      <c r="M30" s="22"/>
      <c r="N30" s="13"/>
      <c r="O30" s="13"/>
      <c r="P30" s="13"/>
      <c r="Q30" s="13"/>
      <c r="R30" s="13"/>
      <c r="S30" s="17"/>
      <c r="T30" s="292" t="s">
        <v>296</v>
      </c>
      <c r="U30" s="292"/>
      <c r="V30" s="292"/>
      <c r="W30" s="292"/>
      <c r="X30" s="292"/>
      <c r="Y30" s="292"/>
      <c r="Z30" s="293"/>
    </row>
    <row r="31" spans="1:27" s="14" customFormat="1" ht="12">
      <c r="A31" s="280" t="s">
        <v>297</v>
      </c>
      <c r="B31" s="281"/>
      <c r="C31" s="281"/>
      <c r="D31" s="281"/>
      <c r="E31" s="281"/>
      <c r="F31" s="281"/>
      <c r="G31" s="281"/>
      <c r="H31" s="281"/>
      <c r="I31" s="281"/>
      <c r="J31" s="281"/>
      <c r="K31" s="281"/>
      <c r="L31" s="296"/>
      <c r="M31" s="291" t="s">
        <v>298</v>
      </c>
      <c r="N31" s="292"/>
      <c r="O31" s="292"/>
      <c r="P31" s="292"/>
      <c r="Q31" s="293"/>
      <c r="R31" s="15" t="str">
        <f>IF(S22&gt;0,"X"," ")</f>
        <v>X</v>
      </c>
      <c r="S31" s="17"/>
      <c r="T31" s="13"/>
      <c r="U31" s="13"/>
      <c r="V31" s="13"/>
      <c r="W31" s="13"/>
      <c r="X31" s="13"/>
      <c r="Y31" s="13"/>
      <c r="Z31" s="17"/>
    </row>
    <row r="32" spans="1:27" s="14" customFormat="1" ht="12">
      <c r="A32" s="22"/>
      <c r="B32" s="15" t="str">
        <f>IF('TODOS OS REPORTES'!U9="MODO C","X"," ")</f>
        <v xml:space="preserve"> </v>
      </c>
      <c r="C32" s="280" t="s">
        <v>299</v>
      </c>
      <c r="D32" s="296"/>
      <c r="E32" s="16" t="str">
        <f>IF('TODOS OS REPORTES'!U9="PILOTO","X"," ")</f>
        <v xml:space="preserve"> </v>
      </c>
      <c r="F32" s="280" t="s">
        <v>300</v>
      </c>
      <c r="G32" s="281"/>
      <c r="H32" s="296"/>
      <c r="I32" s="15" t="str">
        <f>IF('TODOS OS REPORTES'!U9="ADS","X"," ")</f>
        <v xml:space="preserve"> </v>
      </c>
      <c r="J32" s="280" t="s">
        <v>301</v>
      </c>
      <c r="K32" s="281"/>
      <c r="L32" s="281"/>
      <c r="M32" s="23"/>
      <c r="N32" s="24"/>
      <c r="O32" s="24"/>
      <c r="P32" s="24"/>
      <c r="Q32" s="24"/>
      <c r="R32" s="25"/>
      <c r="S32" s="17"/>
      <c r="T32" s="13"/>
      <c r="U32" s="15" t="str">
        <f>IF(MID('TODOS OS REPORTES'!Q9,3,1)="0","X"," ")</f>
        <v xml:space="preserve"> </v>
      </c>
      <c r="V32" s="280" t="s">
        <v>302</v>
      </c>
      <c r="W32" s="281"/>
      <c r="X32" s="281"/>
      <c r="Y32" s="13"/>
      <c r="Z32" s="13"/>
      <c r="AA32" s="26"/>
    </row>
    <row r="33" spans="1:27" s="14" customFormat="1" ht="12">
      <c r="A33" s="22"/>
      <c r="B33" s="27"/>
      <c r="C33" s="28"/>
      <c r="D33" s="28"/>
      <c r="E33" s="27"/>
      <c r="F33" s="28"/>
      <c r="G33" s="28"/>
      <c r="H33" s="28"/>
      <c r="I33" s="27"/>
      <c r="J33" s="28"/>
      <c r="K33" s="28"/>
      <c r="L33" s="28"/>
      <c r="M33" s="291" t="s">
        <v>303</v>
      </c>
      <c r="N33" s="292"/>
      <c r="O33" s="292"/>
      <c r="P33" s="292"/>
      <c r="Q33" s="293"/>
      <c r="R33" s="15" t="str">
        <f>IF(S22&lt;0,"X"," ")</f>
        <v xml:space="preserve"> </v>
      </c>
      <c r="S33" s="17"/>
      <c r="T33" s="13"/>
      <c r="U33" s="27"/>
      <c r="V33" s="28"/>
      <c r="W33" s="28"/>
      <c r="X33" s="28"/>
      <c r="Y33" s="13"/>
      <c r="Z33" s="28"/>
      <c r="AA33" s="26"/>
    </row>
    <row r="34" spans="1:27" s="14" customFormat="1" ht="12">
      <c r="A34" s="13"/>
      <c r="B34" s="13"/>
      <c r="C34" s="15" t="str">
        <f>IF(AND('TODOS OS REPORTES'!U9&lt;&gt;"MODO C",'TODOS OS REPORTES'!U9&lt;&gt;"PILOTO",'TODOS OS REPORTES'!U9&lt;&gt;"ADS"),"X"," ")</f>
        <v>X</v>
      </c>
      <c r="D34" s="13" t="s">
        <v>304</v>
      </c>
      <c r="E34" s="294" t="str">
        <f>IF(C34="X",'TODOS OS REPORTES'!U9," ")</f>
        <v xml:space="preserve"> </v>
      </c>
      <c r="F34" s="294"/>
      <c r="G34" s="294"/>
      <c r="H34" s="294"/>
      <c r="I34" s="294"/>
      <c r="J34" s="294"/>
      <c r="K34" s="294"/>
      <c r="L34" s="294"/>
      <c r="M34" s="23"/>
      <c r="N34" s="24"/>
      <c r="O34" s="24"/>
      <c r="P34" s="24"/>
      <c r="Q34" s="24"/>
      <c r="R34" s="27"/>
      <c r="S34" s="13"/>
      <c r="T34" s="22"/>
      <c r="U34" s="15" t="str">
        <f>IF(MID('TODOS OS REPORTES'!Q9,3,1)&lt;&gt;"0","X"," ")</f>
        <v>X</v>
      </c>
      <c r="V34" s="280" t="s">
        <v>268</v>
      </c>
      <c r="W34" s="281"/>
      <c r="X34" s="281"/>
      <c r="Y34" s="13"/>
      <c r="Z34" s="13"/>
      <c r="AA34" s="26"/>
    </row>
    <row r="35" spans="1:27" s="14" customFormat="1" ht="12">
      <c r="A35" s="29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1"/>
      <c r="N35" s="32"/>
      <c r="O35" s="32"/>
      <c r="P35" s="32"/>
      <c r="Q35" s="32"/>
      <c r="R35" s="33"/>
      <c r="S35" s="30"/>
      <c r="T35" s="29"/>
      <c r="U35" s="30"/>
      <c r="V35" s="30"/>
      <c r="W35" s="30"/>
      <c r="X35" s="30"/>
      <c r="Y35" s="30"/>
      <c r="Z35" s="30"/>
      <c r="AA35" s="26"/>
    </row>
    <row r="36" spans="1:27" s="14" customFormat="1" ht="12.75">
      <c r="A36" s="282" t="s">
        <v>305</v>
      </c>
      <c r="B36" s="283"/>
      <c r="C36" s="283"/>
      <c r="D36" s="283"/>
      <c r="E36" s="283"/>
      <c r="F36" s="283"/>
      <c r="G36" s="283"/>
      <c r="H36" s="283"/>
      <c r="I36" s="283"/>
      <c r="J36" s="283"/>
      <c r="K36" s="283"/>
      <c r="L36" s="283"/>
      <c r="M36" s="283"/>
      <c r="N36" s="283"/>
      <c r="O36" s="283"/>
      <c r="P36" s="283"/>
      <c r="Q36" s="283"/>
      <c r="R36" s="283"/>
      <c r="S36" s="283"/>
      <c r="T36" s="283"/>
      <c r="U36" s="283"/>
      <c r="V36" s="283"/>
      <c r="W36" s="283"/>
      <c r="X36" s="283"/>
      <c r="Y36" s="283"/>
      <c r="Z36" s="284"/>
    </row>
    <row r="37" spans="1:27" s="14" customFormat="1" ht="23.25" customHeight="1">
      <c r="A37" s="285" t="s">
        <v>306</v>
      </c>
      <c r="B37" s="286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  <c r="Z37" s="287"/>
    </row>
    <row r="38" spans="1:27" s="14" customFormat="1" ht="120" customHeight="1">
      <c r="A38" s="288" t="str">
        <f>'TODOS OS REPORTES'!AC9</f>
        <v xml:space="preserve"> </v>
      </c>
      <c r="B38" s="289"/>
      <c r="C38" s="289"/>
      <c r="D38" s="289"/>
      <c r="E38" s="289"/>
      <c r="F38" s="289"/>
      <c r="G38" s="289"/>
      <c r="H38" s="289"/>
      <c r="I38" s="289"/>
      <c r="J38" s="289"/>
      <c r="K38" s="289"/>
      <c r="L38" s="289"/>
      <c r="M38" s="289"/>
      <c r="N38" s="289"/>
      <c r="O38" s="289"/>
      <c r="P38" s="289"/>
      <c r="Q38" s="289"/>
      <c r="R38" s="289"/>
      <c r="S38" s="289"/>
      <c r="T38" s="289"/>
      <c r="U38" s="289"/>
      <c r="V38" s="289"/>
      <c r="W38" s="289"/>
      <c r="X38" s="289"/>
      <c r="Y38" s="289"/>
      <c r="Z38" s="290"/>
    </row>
    <row r="39" spans="1:27" s="14" customFormat="1" ht="12">
      <c r="A39" s="274" t="s">
        <v>307</v>
      </c>
      <c r="B39" s="275"/>
      <c r="C39" s="275"/>
      <c r="D39" s="275"/>
      <c r="E39" s="275"/>
      <c r="F39" s="275"/>
      <c r="G39" s="275"/>
      <c r="H39" s="275"/>
      <c r="I39" s="275"/>
      <c r="J39" s="275"/>
      <c r="K39" s="275"/>
      <c r="L39" s="275"/>
      <c r="M39" s="275"/>
      <c r="N39" s="275"/>
      <c r="O39" s="275"/>
      <c r="P39" s="275"/>
      <c r="Q39" s="275"/>
      <c r="R39" s="275"/>
      <c r="S39" s="275"/>
      <c r="T39" s="275"/>
      <c r="U39" s="275"/>
      <c r="V39" s="275"/>
      <c r="W39" s="275"/>
      <c r="X39" s="275"/>
      <c r="Y39" s="275"/>
      <c r="Z39" s="276"/>
    </row>
    <row r="40" spans="1:27" s="14" customFormat="1" ht="60" customHeight="1">
      <c r="A40" s="277" t="str">
        <f>'TODOS OS REPORTES'!AD9</f>
        <v xml:space="preserve"> </v>
      </c>
      <c r="B40" s="278"/>
      <c r="C40" s="278"/>
      <c r="D40" s="278"/>
      <c r="E40" s="278"/>
      <c r="F40" s="278"/>
      <c r="G40" s="278"/>
      <c r="H40" s="278"/>
      <c r="I40" s="278"/>
      <c r="J40" s="278"/>
      <c r="K40" s="278"/>
      <c r="L40" s="278"/>
      <c r="M40" s="278"/>
      <c r="N40" s="278"/>
      <c r="O40" s="278"/>
      <c r="P40" s="278"/>
      <c r="Q40" s="278"/>
      <c r="R40" s="278"/>
      <c r="S40" s="278"/>
      <c r="T40" s="278"/>
      <c r="U40" s="278"/>
      <c r="V40" s="278"/>
      <c r="W40" s="278"/>
      <c r="X40" s="278"/>
      <c r="Y40" s="278"/>
      <c r="Z40" s="279"/>
    </row>
    <row r="41" spans="1:27" s="13" customFormat="1">
      <c r="B41" s="267" t="s">
        <v>308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  <c r="S41" s="267"/>
      <c r="T41" s="267"/>
      <c r="U41" s="267"/>
      <c r="V41" s="267"/>
      <c r="W41" s="267"/>
      <c r="X41" s="267"/>
      <c r="Y41" s="267"/>
    </row>
    <row r="42" spans="1:27" s="13" customFormat="1">
      <c r="B42" s="252" t="s">
        <v>309</v>
      </c>
      <c r="C42" s="252"/>
      <c r="D42" s="252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2"/>
      <c r="R42" s="252"/>
      <c r="S42" s="252"/>
      <c r="T42" s="252"/>
      <c r="U42" s="252"/>
      <c r="V42" s="252"/>
      <c r="W42" s="252"/>
      <c r="X42" s="252"/>
      <c r="Y42" s="252"/>
    </row>
    <row r="43" spans="1:27" s="13" customFormat="1">
      <c r="B43" s="252" t="s">
        <v>223</v>
      </c>
      <c r="C43" s="252"/>
      <c r="D43" s="252"/>
      <c r="E43" s="252"/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2"/>
      <c r="Q43" s="252"/>
      <c r="R43" s="252"/>
      <c r="S43" s="252"/>
      <c r="T43" s="252"/>
      <c r="U43" s="252"/>
      <c r="V43" s="252"/>
      <c r="W43" s="252"/>
      <c r="X43" s="252"/>
      <c r="Y43" s="252"/>
    </row>
    <row r="44" spans="1:27" s="13" customFormat="1">
      <c r="B44" s="252" t="s">
        <v>310</v>
      </c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52"/>
      <c r="W44" s="252"/>
      <c r="X44" s="252"/>
      <c r="Y44" s="252"/>
    </row>
    <row r="45" spans="1:27" s="13" customFormat="1">
      <c r="B45" s="252" t="s">
        <v>311</v>
      </c>
      <c r="C45" s="252"/>
      <c r="D45" s="252"/>
      <c r="E45" s="252"/>
      <c r="F45" s="252"/>
      <c r="G45" s="252"/>
      <c r="H45" s="252"/>
      <c r="I45" s="252"/>
      <c r="J45" s="252"/>
      <c r="K45" s="252"/>
      <c r="L45" s="252"/>
      <c r="M45" s="252"/>
      <c r="N45" s="252"/>
      <c r="O45" s="252"/>
      <c r="P45" s="252"/>
      <c r="Q45" s="252"/>
      <c r="R45" s="252"/>
      <c r="S45" s="252"/>
      <c r="T45" s="252"/>
      <c r="U45" s="252"/>
      <c r="V45" s="252"/>
      <c r="W45" s="252"/>
      <c r="X45" s="252"/>
      <c r="Y45" s="28"/>
    </row>
    <row r="46" spans="1:27" s="13" customFormat="1">
      <c r="B46" s="252" t="s">
        <v>312</v>
      </c>
      <c r="C46" s="252"/>
      <c r="D46" s="252"/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2"/>
      <c r="R46" s="252"/>
      <c r="S46" s="252"/>
      <c r="T46" s="252"/>
      <c r="U46" s="252"/>
      <c r="V46" s="252"/>
      <c r="W46" s="252"/>
      <c r="X46" s="252"/>
      <c r="Y46" s="28"/>
    </row>
    <row r="47" spans="1:27" s="14" customFormat="1" ht="12"/>
    <row r="48" spans="1:27" s="14" customFormat="1" ht="12"/>
    <row r="49" s="14" customFormat="1" ht="12"/>
    <row r="50" s="14" customFormat="1" ht="12"/>
  </sheetData>
  <mergeCells count="88">
    <mergeCell ref="N8:P8"/>
    <mergeCell ref="A1:M5"/>
    <mergeCell ref="N1:P5"/>
    <mergeCell ref="Q1:Z5"/>
    <mergeCell ref="A6:Z6"/>
    <mergeCell ref="N7:P7"/>
    <mergeCell ref="A10:Z10"/>
    <mergeCell ref="A11:Z11"/>
    <mergeCell ref="A12:D12"/>
    <mergeCell ref="E12:J12"/>
    <mergeCell ref="K12:P12"/>
    <mergeCell ref="Q12:Z12"/>
    <mergeCell ref="A13:Z13"/>
    <mergeCell ref="A14:G14"/>
    <mergeCell ref="H14:M14"/>
    <mergeCell ref="N14:O14"/>
    <mergeCell ref="P14:T14"/>
    <mergeCell ref="U14:Z14"/>
    <mergeCell ref="H15:O15"/>
    <mergeCell ref="P15:T15"/>
    <mergeCell ref="V15:Y15"/>
    <mergeCell ref="H16:M16"/>
    <mergeCell ref="U17:Z17"/>
    <mergeCell ref="H17:K17"/>
    <mergeCell ref="N16:O16"/>
    <mergeCell ref="P16:T16"/>
    <mergeCell ref="V16:Y16"/>
    <mergeCell ref="A17:G17"/>
    <mergeCell ref="R23:T23"/>
    <mergeCell ref="U23:W23"/>
    <mergeCell ref="P23:Q23"/>
    <mergeCell ref="A19:D19"/>
    <mergeCell ref="E19:Z20"/>
    <mergeCell ref="A20:D20"/>
    <mergeCell ref="A21:J21"/>
    <mergeCell ref="K21:R21"/>
    <mergeCell ref="A18:G18"/>
    <mergeCell ref="H18:K18"/>
    <mergeCell ref="L18:T18"/>
    <mergeCell ref="L17:T17"/>
    <mergeCell ref="W18:X18"/>
    <mergeCell ref="A29:L29"/>
    <mergeCell ref="M29:S29"/>
    <mergeCell ref="T29:Z29"/>
    <mergeCell ref="S21:Z21"/>
    <mergeCell ref="A23:G23"/>
    <mergeCell ref="H23:I23"/>
    <mergeCell ref="J23:M23"/>
    <mergeCell ref="N23:O23"/>
    <mergeCell ref="A22:J22"/>
    <mergeCell ref="K22:P22"/>
    <mergeCell ref="Q22:R22"/>
    <mergeCell ref="S22:Z22"/>
    <mergeCell ref="Y23:Z23"/>
    <mergeCell ref="A25:G25"/>
    <mergeCell ref="H25:Z26"/>
    <mergeCell ref="B46:X46"/>
    <mergeCell ref="A30:L30"/>
    <mergeCell ref="T30:Z30"/>
    <mergeCell ref="A31:L31"/>
    <mergeCell ref="M31:Q31"/>
    <mergeCell ref="C32:D32"/>
    <mergeCell ref="F32:H32"/>
    <mergeCell ref="J32:L32"/>
    <mergeCell ref="V32:X32"/>
    <mergeCell ref="M33:Q33"/>
    <mergeCell ref="E34:L34"/>
    <mergeCell ref="V34:X34"/>
    <mergeCell ref="A36:Z36"/>
    <mergeCell ref="A37:Z37"/>
    <mergeCell ref="A38:Z38"/>
    <mergeCell ref="B45:X45"/>
    <mergeCell ref="A9:Z9"/>
    <mergeCell ref="B41:Y41"/>
    <mergeCell ref="B42:Y42"/>
    <mergeCell ref="B43:Y43"/>
    <mergeCell ref="B44:Y44"/>
    <mergeCell ref="A39:Z39"/>
    <mergeCell ref="A40:Z40"/>
    <mergeCell ref="A26:G26"/>
    <mergeCell ref="A27:Z27"/>
    <mergeCell ref="A28:Z28"/>
    <mergeCell ref="A24:G24"/>
    <mergeCell ref="H24:J24"/>
    <mergeCell ref="K24:M24"/>
    <mergeCell ref="O24:T24"/>
    <mergeCell ref="U24:Y24"/>
    <mergeCell ref="A15:G16"/>
  </mergeCells>
  <phoneticPr fontId="1" type="noConversion"/>
  <pageMargins left="0.511811024" right="0.511811024" top="0.78740157499999996" bottom="0.78740157499999996" header="0.31496062000000002" footer="0.31496062000000002"/>
  <pageSetup paperSize="9" scale="9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50"/>
  <sheetViews>
    <sheetView view="pageBreakPreview" zoomScaleSheetLayoutView="100" workbookViewId="0">
      <selection activeCell="N8" sqref="N8:P8"/>
    </sheetView>
  </sheetViews>
  <sheetFormatPr defaultRowHeight="15"/>
  <cols>
    <col min="1" max="3" width="2.140625" customWidth="1"/>
    <col min="4" max="4" width="6.85546875" customWidth="1"/>
    <col min="5" max="6" width="2.140625" customWidth="1"/>
    <col min="7" max="7" width="3.28515625" customWidth="1"/>
    <col min="8" max="8" width="6.42578125" customWidth="1"/>
    <col min="9" max="11" width="2.140625" customWidth="1"/>
    <col min="12" max="12" width="2.85546875" customWidth="1"/>
    <col min="13" max="13" width="4.140625" customWidth="1"/>
    <col min="14" max="14" width="4.28515625" customWidth="1"/>
    <col min="15" max="15" width="7.140625" customWidth="1"/>
    <col min="16" max="16" width="6.42578125" customWidth="1"/>
    <col min="17" max="17" width="5" customWidth="1"/>
    <col min="18" max="19" width="2.140625" customWidth="1"/>
    <col min="20" max="20" width="5.7109375" customWidth="1"/>
    <col min="21" max="23" width="2.140625" customWidth="1"/>
    <col min="24" max="24" width="6.42578125" customWidth="1"/>
    <col min="25" max="25" width="2.42578125" customWidth="1"/>
    <col min="26" max="26" width="9.7109375" customWidth="1"/>
  </cols>
  <sheetData>
    <row r="1" spans="1:26" ht="15" customHeight="1">
      <c r="A1" s="253"/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4"/>
      <c r="N1" s="255" t="s">
        <v>256</v>
      </c>
      <c r="O1" s="256"/>
      <c r="P1" s="257"/>
      <c r="Q1" s="264"/>
      <c r="R1" s="253"/>
      <c r="S1" s="253"/>
      <c r="T1" s="253"/>
      <c r="U1" s="253"/>
      <c r="V1" s="253"/>
      <c r="W1" s="253"/>
      <c r="X1" s="253"/>
      <c r="Y1" s="253"/>
      <c r="Z1" s="253"/>
    </row>
    <row r="2" spans="1:26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4"/>
      <c r="N2" s="258"/>
      <c r="O2" s="259"/>
      <c r="P2" s="260"/>
      <c r="Q2" s="264"/>
      <c r="R2" s="253"/>
      <c r="S2" s="253"/>
      <c r="T2" s="253"/>
      <c r="U2" s="253"/>
      <c r="V2" s="253"/>
      <c r="W2" s="253"/>
      <c r="X2" s="253"/>
      <c r="Y2" s="253"/>
      <c r="Z2" s="253"/>
    </row>
    <row r="3" spans="1:26">
      <c r="A3" s="253"/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4"/>
      <c r="N3" s="258"/>
      <c r="O3" s="259"/>
      <c r="P3" s="260"/>
      <c r="Q3" s="264"/>
      <c r="R3" s="253"/>
      <c r="S3" s="253"/>
      <c r="T3" s="253"/>
      <c r="U3" s="253"/>
      <c r="V3" s="253"/>
      <c r="W3" s="253"/>
      <c r="X3" s="253"/>
      <c r="Y3" s="253"/>
      <c r="Z3" s="253"/>
    </row>
    <row r="4" spans="1:26">
      <c r="A4" s="253"/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4"/>
      <c r="N4" s="258"/>
      <c r="O4" s="259"/>
      <c r="P4" s="260"/>
      <c r="Q4" s="264"/>
      <c r="R4" s="253"/>
      <c r="S4" s="253"/>
      <c r="T4" s="253"/>
      <c r="U4" s="253"/>
      <c r="V4" s="253"/>
      <c r="W4" s="253"/>
      <c r="X4" s="253"/>
      <c r="Y4" s="253"/>
      <c r="Z4" s="253"/>
    </row>
    <row r="5" spans="1:26" ht="22.5" customHeight="1" thickBot="1">
      <c r="A5" s="253"/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4"/>
      <c r="N5" s="261"/>
      <c r="O5" s="262"/>
      <c r="P5" s="263"/>
      <c r="Q5" s="264"/>
      <c r="R5" s="253"/>
      <c r="S5" s="253"/>
      <c r="T5" s="253"/>
      <c r="U5" s="253"/>
      <c r="V5" s="253"/>
      <c r="W5" s="253"/>
      <c r="X5" s="253"/>
      <c r="Y5" s="253"/>
      <c r="Z5" s="253"/>
    </row>
    <row r="6" spans="1:26">
      <c r="A6" s="253"/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</row>
    <row r="7" spans="1:26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51" t="str">
        <f>'TODOS OS REPORTES'!Z10</f>
        <v xml:space="preserve"> </v>
      </c>
      <c r="O7" s="251"/>
      <c r="P7" s="251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251"/>
      <c r="O8" s="251"/>
      <c r="P8" s="251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30" customHeight="1">
      <c r="A9" s="250" t="s">
        <v>257</v>
      </c>
      <c r="B9" s="250"/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</row>
    <row r="10" spans="1:26" ht="18.75">
      <c r="A10" s="358" t="s">
        <v>258</v>
      </c>
      <c r="B10" s="358"/>
      <c r="C10" s="358"/>
      <c r="D10" s="358"/>
      <c r="E10" s="358"/>
      <c r="F10" s="358"/>
      <c r="G10" s="358"/>
      <c r="H10" s="358"/>
      <c r="I10" s="358"/>
      <c r="J10" s="358"/>
      <c r="K10" s="358"/>
      <c r="L10" s="358"/>
      <c r="M10" s="358"/>
      <c r="N10" s="358"/>
      <c r="O10" s="358"/>
      <c r="P10" s="358"/>
      <c r="Q10" s="358"/>
      <c r="R10" s="358"/>
      <c r="S10" s="358"/>
      <c r="T10" s="358"/>
      <c r="U10" s="358"/>
      <c r="V10" s="358"/>
      <c r="W10" s="358"/>
      <c r="X10" s="358"/>
      <c r="Y10" s="358"/>
      <c r="Z10" s="358"/>
    </row>
    <row r="11" spans="1:26">
      <c r="A11" s="359" t="s">
        <v>259</v>
      </c>
      <c r="B11" s="359"/>
      <c r="C11" s="359"/>
      <c r="D11" s="359"/>
      <c r="E11" s="359"/>
      <c r="F11" s="359"/>
      <c r="G11" s="359"/>
      <c r="H11" s="359"/>
      <c r="I11" s="359"/>
      <c r="J11" s="359"/>
      <c r="K11" s="359"/>
      <c r="L11" s="359"/>
      <c r="M11" s="359"/>
      <c r="N11" s="359"/>
      <c r="O11" s="359"/>
      <c r="P11" s="359"/>
      <c r="Q11" s="359"/>
      <c r="R11" s="359"/>
      <c r="S11" s="359"/>
      <c r="T11" s="359"/>
      <c r="U11" s="359"/>
      <c r="V11" s="359"/>
      <c r="W11" s="359"/>
      <c r="X11" s="359"/>
      <c r="Y11" s="359"/>
      <c r="Z11" s="359"/>
    </row>
    <row r="12" spans="1:26" s="14" customFormat="1" ht="12">
      <c r="A12" s="360"/>
      <c r="B12" s="361"/>
      <c r="C12" s="361"/>
      <c r="D12" s="361"/>
      <c r="E12" s="362" t="str">
        <f>'TODOS OS REPORTES'!D25</f>
        <v xml:space="preserve"> </v>
      </c>
      <c r="F12" s="362"/>
      <c r="G12" s="362"/>
      <c r="H12" s="362"/>
      <c r="I12" s="362"/>
      <c r="J12" s="363"/>
      <c r="K12" s="360" t="s">
        <v>260</v>
      </c>
      <c r="L12" s="361"/>
      <c r="M12" s="361"/>
      <c r="N12" s="361"/>
      <c r="O12" s="361"/>
      <c r="P12" s="361"/>
      <c r="Q12" s="364" t="str">
        <f>'TODOS OS REPORTES'!B10</f>
        <v xml:space="preserve"> </v>
      </c>
      <c r="R12" s="364"/>
      <c r="S12" s="364"/>
      <c r="T12" s="364"/>
      <c r="U12" s="364"/>
      <c r="V12" s="364"/>
      <c r="W12" s="364"/>
      <c r="X12" s="364"/>
      <c r="Y12" s="364"/>
      <c r="Z12" s="365"/>
    </row>
    <row r="13" spans="1:26" s="14" customFormat="1" ht="12.75">
      <c r="A13" s="366" t="s">
        <v>261</v>
      </c>
      <c r="B13" s="367"/>
      <c r="C13" s="367"/>
      <c r="D13" s="367"/>
      <c r="E13" s="367"/>
      <c r="F13" s="367"/>
      <c r="G13" s="367"/>
      <c r="H13" s="367"/>
      <c r="I13" s="367"/>
      <c r="J13" s="367"/>
      <c r="K13" s="367"/>
      <c r="L13" s="367"/>
      <c r="M13" s="367"/>
      <c r="N13" s="367"/>
      <c r="O13" s="367"/>
      <c r="P13" s="367"/>
      <c r="Q13" s="367"/>
      <c r="R13" s="367"/>
      <c r="S13" s="367"/>
      <c r="T13" s="367"/>
      <c r="U13" s="367"/>
      <c r="V13" s="367"/>
      <c r="W13" s="367"/>
      <c r="X13" s="367"/>
      <c r="Y13" s="367"/>
      <c r="Z13" s="368"/>
    </row>
    <row r="14" spans="1:26" s="14" customFormat="1" ht="12" customHeight="1">
      <c r="A14" s="301" t="s">
        <v>262</v>
      </c>
      <c r="B14" s="302"/>
      <c r="C14" s="302"/>
      <c r="D14" s="302"/>
      <c r="E14" s="302"/>
      <c r="F14" s="302"/>
      <c r="G14" s="303"/>
      <c r="H14" s="369" t="s">
        <v>263</v>
      </c>
      <c r="I14" s="370"/>
      <c r="J14" s="370"/>
      <c r="K14" s="370"/>
      <c r="L14" s="370"/>
      <c r="M14" s="370"/>
      <c r="N14" s="371" t="str">
        <f>'TODOS OS REPORTES'!F10</f>
        <v xml:space="preserve"> </v>
      </c>
      <c r="O14" s="372"/>
      <c r="P14" s="370" t="s">
        <v>264</v>
      </c>
      <c r="Q14" s="370"/>
      <c r="R14" s="302"/>
      <c r="S14" s="302"/>
      <c r="T14" s="303"/>
      <c r="U14" s="369" t="s">
        <v>265</v>
      </c>
      <c r="V14" s="370"/>
      <c r="W14" s="370"/>
      <c r="X14" s="370"/>
      <c r="Y14" s="370"/>
      <c r="Z14" s="373"/>
    </row>
    <row r="15" spans="1:26" s="14" customFormat="1" ht="12">
      <c r="A15" s="332" t="str">
        <f>'TODOS OS REPORTES'!E10</f>
        <v xml:space="preserve"> </v>
      </c>
      <c r="B15" s="306"/>
      <c r="C15" s="306"/>
      <c r="D15" s="306"/>
      <c r="E15" s="306"/>
      <c r="F15" s="306"/>
      <c r="G15" s="307"/>
      <c r="H15" s="334" t="s">
        <v>30</v>
      </c>
      <c r="I15" s="335"/>
      <c r="J15" s="335"/>
      <c r="K15" s="335"/>
      <c r="L15" s="335"/>
      <c r="M15" s="335"/>
      <c r="N15" s="335"/>
      <c r="O15" s="336"/>
      <c r="P15" s="337" t="str">
        <f>'TODOS OS REPORTES'!H10</f>
        <v xml:space="preserve"> </v>
      </c>
      <c r="Q15" s="337"/>
      <c r="R15" s="337"/>
      <c r="S15" s="337"/>
      <c r="T15" s="338"/>
      <c r="U15" s="44" t="str">
        <f>IF('TODOS OS REPORTES'!O10="SIM","X"," ")</f>
        <v xml:space="preserve"> </v>
      </c>
      <c r="V15" s="374" t="s">
        <v>266</v>
      </c>
      <c r="W15" s="374"/>
      <c r="X15" s="374"/>
      <c r="Y15" s="374"/>
      <c r="Z15" s="16" t="str">
        <f>IF('TODOS OS REPORTES'!O10="SIM",'TODOS OS REPORTES'!Q10," ")</f>
        <v xml:space="preserve"> </v>
      </c>
    </row>
    <row r="16" spans="1:26" s="14" customFormat="1" ht="12" customHeight="1">
      <c r="A16" s="333"/>
      <c r="B16" s="319"/>
      <c r="C16" s="319"/>
      <c r="D16" s="319"/>
      <c r="E16" s="319"/>
      <c r="F16" s="319"/>
      <c r="G16" s="320"/>
      <c r="H16" s="344" t="s">
        <v>267</v>
      </c>
      <c r="I16" s="345"/>
      <c r="J16" s="345"/>
      <c r="K16" s="345"/>
      <c r="L16" s="345"/>
      <c r="M16" s="345"/>
      <c r="N16" s="346" t="str">
        <f>'TODOS OS REPORTES'!G10</f>
        <v xml:space="preserve"> </v>
      </c>
      <c r="O16" s="347"/>
      <c r="P16" s="348" t="s">
        <v>30</v>
      </c>
      <c r="Q16" s="348"/>
      <c r="R16" s="349"/>
      <c r="S16" s="349"/>
      <c r="T16" s="350"/>
      <c r="U16" s="52" t="str">
        <f>IF('TODOS OS REPORTES'!O10="NÃO","X"," ")</f>
        <v xml:space="preserve"> </v>
      </c>
      <c r="V16" s="351" t="s">
        <v>268</v>
      </c>
      <c r="W16" s="351"/>
      <c r="X16" s="351"/>
      <c r="Y16" s="351"/>
      <c r="Z16" s="17"/>
    </row>
    <row r="17" spans="1:27" s="14" customFormat="1" ht="12">
      <c r="A17" s="265" t="s">
        <v>269</v>
      </c>
      <c r="B17" s="266"/>
      <c r="C17" s="266"/>
      <c r="D17" s="266"/>
      <c r="E17" s="266"/>
      <c r="F17" s="266"/>
      <c r="G17" s="323"/>
      <c r="H17" s="265" t="s">
        <v>270</v>
      </c>
      <c r="I17" s="266"/>
      <c r="J17" s="266"/>
      <c r="K17" s="343"/>
      <c r="L17" s="341" t="s">
        <v>271</v>
      </c>
      <c r="M17" s="342"/>
      <c r="N17" s="342"/>
      <c r="O17" s="342"/>
      <c r="P17" s="342"/>
      <c r="Q17" s="342"/>
      <c r="R17" s="342"/>
      <c r="S17" s="342"/>
      <c r="T17" s="343"/>
      <c r="U17" s="265" t="s">
        <v>272</v>
      </c>
      <c r="V17" s="266"/>
      <c r="W17" s="266"/>
      <c r="X17" s="266"/>
      <c r="Y17" s="266"/>
      <c r="Z17" s="323"/>
    </row>
    <row r="18" spans="1:27" s="14" customFormat="1" ht="12">
      <c r="A18" s="352" t="str">
        <f>'TODOS OS REPORTES'!D10</f>
        <v xml:space="preserve"> </v>
      </c>
      <c r="B18" s="353"/>
      <c r="C18" s="353"/>
      <c r="D18" s="353"/>
      <c r="E18" s="353"/>
      <c r="F18" s="353"/>
      <c r="G18" s="354"/>
      <c r="H18" s="355" t="str">
        <f>'TODOS OS REPORTES'!I10</f>
        <v xml:space="preserve"> </v>
      </c>
      <c r="I18" s="356"/>
      <c r="J18" s="356"/>
      <c r="K18" s="357"/>
      <c r="L18" s="271" t="str">
        <f>'TODOS OS REPORTES'!J10</f>
        <v xml:space="preserve"> </v>
      </c>
      <c r="M18" s="272"/>
      <c r="N18" s="272"/>
      <c r="O18" s="272"/>
      <c r="P18" s="272"/>
      <c r="Q18" s="272"/>
      <c r="R18" s="272"/>
      <c r="S18" s="272"/>
      <c r="T18" s="273"/>
      <c r="U18" s="18"/>
      <c r="V18" s="44" t="str">
        <f>IF('TODOS OS REPORTES'!L10="IMC","X"," ")</f>
        <v xml:space="preserve"> </v>
      </c>
      <c r="W18" s="339" t="s">
        <v>52</v>
      </c>
      <c r="X18" s="340"/>
      <c r="Y18" s="52" t="str">
        <f>IF('TODOS OS REPORTES'!L10="VMC","X"," ")</f>
        <v xml:space="preserve"> </v>
      </c>
      <c r="Z18" s="19" t="s">
        <v>273</v>
      </c>
    </row>
    <row r="19" spans="1:27" s="14" customFormat="1" ht="12">
      <c r="A19" s="317" t="s">
        <v>274</v>
      </c>
      <c r="B19" s="318"/>
      <c r="C19" s="318"/>
      <c r="D19" s="318"/>
      <c r="E19" s="304" t="str">
        <f>CONCATENATE('TODOS OS REPORTES'!M10," - ",'TODOS OS REPORTES'!N10)</f>
        <v xml:space="preserve">  -  </v>
      </c>
      <c r="F19" s="304"/>
      <c r="G19" s="304"/>
      <c r="H19" s="304"/>
      <c r="I19" s="304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4"/>
      <c r="V19" s="304"/>
      <c r="W19" s="304"/>
      <c r="X19" s="304"/>
      <c r="Y19" s="304"/>
      <c r="Z19" s="305"/>
    </row>
    <row r="20" spans="1:27" s="14" customFormat="1" ht="12">
      <c r="A20" s="325" t="s">
        <v>275</v>
      </c>
      <c r="B20" s="326"/>
      <c r="C20" s="326"/>
      <c r="D20" s="326"/>
      <c r="E20" s="319"/>
      <c r="F20" s="319"/>
      <c r="G20" s="319"/>
      <c r="H20" s="319"/>
      <c r="I20" s="319"/>
      <c r="J20" s="319"/>
      <c r="K20" s="319"/>
      <c r="L20" s="319"/>
      <c r="M20" s="319"/>
      <c r="N20" s="319"/>
      <c r="O20" s="319"/>
      <c r="P20" s="319"/>
      <c r="Q20" s="319"/>
      <c r="R20" s="319"/>
      <c r="S20" s="319"/>
      <c r="T20" s="319"/>
      <c r="U20" s="319"/>
      <c r="V20" s="319"/>
      <c r="W20" s="319"/>
      <c r="X20" s="319"/>
      <c r="Y20" s="319"/>
      <c r="Z20" s="320"/>
    </row>
    <row r="21" spans="1:27" s="14" customFormat="1" ht="15" customHeight="1">
      <c r="A21" s="265" t="s">
        <v>276</v>
      </c>
      <c r="B21" s="266"/>
      <c r="C21" s="266"/>
      <c r="D21" s="266"/>
      <c r="E21" s="266"/>
      <c r="F21" s="266"/>
      <c r="G21" s="266"/>
      <c r="H21" s="266"/>
      <c r="I21" s="266"/>
      <c r="J21" s="323"/>
      <c r="K21" s="324" t="s">
        <v>277</v>
      </c>
      <c r="L21" s="266"/>
      <c r="M21" s="266"/>
      <c r="N21" s="266"/>
      <c r="O21" s="266"/>
      <c r="P21" s="266"/>
      <c r="Q21" s="266"/>
      <c r="R21" s="323"/>
      <c r="S21" s="265" t="s">
        <v>278</v>
      </c>
      <c r="T21" s="266"/>
      <c r="U21" s="266"/>
      <c r="V21" s="266"/>
      <c r="W21" s="266"/>
      <c r="X21" s="266"/>
      <c r="Y21" s="266"/>
      <c r="Z21" s="323"/>
    </row>
    <row r="22" spans="1:27" s="14" customFormat="1" ht="12" customHeight="1">
      <c r="A22" s="271" t="str">
        <f>'TODOS OS REPORTES'!P10</f>
        <v xml:space="preserve"> </v>
      </c>
      <c r="B22" s="272"/>
      <c r="C22" s="272"/>
      <c r="D22" s="272"/>
      <c r="E22" s="272"/>
      <c r="F22" s="272"/>
      <c r="G22" s="272"/>
      <c r="H22" s="272"/>
      <c r="I22" s="272"/>
      <c r="J22" s="273"/>
      <c r="K22" s="312" t="s">
        <v>279</v>
      </c>
      <c r="L22" s="313"/>
      <c r="M22" s="313"/>
      <c r="N22" s="313"/>
      <c r="O22" s="313"/>
      <c r="P22" s="313"/>
      <c r="Q22" s="327" t="str">
        <f>'TODOS OS REPORTES'!S10</f>
        <v xml:space="preserve"> </v>
      </c>
      <c r="R22" s="328"/>
      <c r="S22" s="329" t="str">
        <f>'TODOS OS REPORTES'!R10</f>
        <v xml:space="preserve"> </v>
      </c>
      <c r="T22" s="330"/>
      <c r="U22" s="330"/>
      <c r="V22" s="330"/>
      <c r="W22" s="330"/>
      <c r="X22" s="330"/>
      <c r="Y22" s="330"/>
      <c r="Z22" s="328"/>
    </row>
    <row r="23" spans="1:27" s="14" customFormat="1" ht="15" customHeight="1">
      <c r="A23" s="265" t="s">
        <v>280</v>
      </c>
      <c r="B23" s="266"/>
      <c r="C23" s="266"/>
      <c r="D23" s="266"/>
      <c r="E23" s="266"/>
      <c r="F23" s="266"/>
      <c r="G23" s="266"/>
      <c r="H23" s="321" t="s">
        <v>281</v>
      </c>
      <c r="I23" s="321"/>
      <c r="J23" s="322" t="str">
        <f>'TODOS OS REPORTES'!AG10</f>
        <v xml:space="preserve"> </v>
      </c>
      <c r="K23" s="322"/>
      <c r="L23" s="322"/>
      <c r="M23" s="322"/>
      <c r="N23" s="321" t="s">
        <v>282</v>
      </c>
      <c r="O23" s="321"/>
      <c r="P23" s="322" t="str">
        <f>'TODOS OS REPORTES'!AH10</f>
        <v xml:space="preserve"> </v>
      </c>
      <c r="Q23" s="322"/>
      <c r="R23" s="321" t="s">
        <v>283</v>
      </c>
      <c r="S23" s="321"/>
      <c r="T23" s="321"/>
      <c r="U23" s="322" t="str">
        <f>'TODOS OS REPORTES'!AK10</f>
        <v xml:space="preserve"> </v>
      </c>
      <c r="V23" s="322"/>
      <c r="W23" s="322"/>
      <c r="X23" s="20" t="s">
        <v>284</v>
      </c>
      <c r="Y23" s="322" t="str">
        <f>'TODOS OS REPORTES'!AL10</f>
        <v xml:space="preserve"> </v>
      </c>
      <c r="Z23" s="331"/>
    </row>
    <row r="24" spans="1:27" s="14" customFormat="1" ht="12">
      <c r="A24" s="314" t="s">
        <v>285</v>
      </c>
      <c r="B24" s="315"/>
      <c r="C24" s="315"/>
      <c r="D24" s="315"/>
      <c r="E24" s="315"/>
      <c r="F24" s="315"/>
      <c r="G24" s="315"/>
      <c r="H24" s="295" t="s">
        <v>286</v>
      </c>
      <c r="I24" s="295"/>
      <c r="J24" s="295"/>
      <c r="K24" s="316" t="str">
        <f>'TODOS OS REPORTES'!AI10</f>
        <v xml:space="preserve"> </v>
      </c>
      <c r="L24" s="316"/>
      <c r="M24" s="316"/>
      <c r="N24" s="67" t="s">
        <v>287</v>
      </c>
      <c r="O24" s="316" t="str">
        <f>'TODOS OS REPORTES'!AJ10</f>
        <v xml:space="preserve"> </v>
      </c>
      <c r="P24" s="316"/>
      <c r="Q24" s="316"/>
      <c r="R24" s="316"/>
      <c r="S24" s="316"/>
      <c r="T24" s="316"/>
      <c r="U24" s="295" t="s">
        <v>288</v>
      </c>
      <c r="V24" s="295"/>
      <c r="W24" s="295"/>
      <c r="X24" s="295"/>
      <c r="Y24" s="295"/>
      <c r="Z24" s="21" t="str">
        <f>'TODOS OS REPORTES'!AF10</f>
        <v xml:space="preserve"> </v>
      </c>
    </row>
    <row r="25" spans="1:27" s="14" customFormat="1" ht="12">
      <c r="A25" s="265" t="s">
        <v>289</v>
      </c>
      <c r="B25" s="266"/>
      <c r="C25" s="266"/>
      <c r="D25" s="266"/>
      <c r="E25" s="266"/>
      <c r="F25" s="266"/>
      <c r="G25" s="266"/>
      <c r="H25" s="304" t="str">
        <f>'TODOS OS REPORTES'!AB10</f>
        <v xml:space="preserve"> </v>
      </c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4"/>
      <c r="Y25" s="304"/>
      <c r="Z25" s="305"/>
    </row>
    <row r="26" spans="1:27" s="14" customFormat="1" ht="12">
      <c r="A26" s="308" t="s">
        <v>290</v>
      </c>
      <c r="B26" s="281"/>
      <c r="C26" s="281"/>
      <c r="D26" s="281"/>
      <c r="E26" s="281"/>
      <c r="F26" s="281"/>
      <c r="G26" s="281"/>
      <c r="H26" s="306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6"/>
      <c r="W26" s="306"/>
      <c r="X26" s="306"/>
      <c r="Y26" s="306"/>
      <c r="Z26" s="307"/>
    </row>
    <row r="27" spans="1:27" s="14" customFormat="1" ht="12" customHeight="1">
      <c r="A27" s="309" t="s">
        <v>291</v>
      </c>
      <c r="B27" s="310"/>
      <c r="C27" s="310"/>
      <c r="D27" s="310"/>
      <c r="E27" s="310"/>
      <c r="F27" s="310"/>
      <c r="G27" s="310"/>
      <c r="H27" s="310"/>
      <c r="I27" s="310"/>
      <c r="J27" s="310"/>
      <c r="K27" s="310"/>
      <c r="L27" s="310"/>
      <c r="M27" s="310"/>
      <c r="N27" s="310"/>
      <c r="O27" s="310"/>
      <c r="P27" s="310"/>
      <c r="Q27" s="310"/>
      <c r="R27" s="310"/>
      <c r="S27" s="310"/>
      <c r="T27" s="310"/>
      <c r="U27" s="310"/>
      <c r="V27" s="310"/>
      <c r="W27" s="310"/>
      <c r="X27" s="310"/>
      <c r="Y27" s="310"/>
      <c r="Z27" s="311"/>
    </row>
    <row r="28" spans="1:27" s="14" customFormat="1" ht="12.75">
      <c r="A28" s="268" t="s">
        <v>292</v>
      </c>
      <c r="B28" s="269"/>
      <c r="C28" s="269"/>
      <c r="D28" s="269"/>
      <c r="E28" s="269"/>
      <c r="F28" s="269"/>
      <c r="G28" s="269"/>
      <c r="H28" s="269"/>
      <c r="I28" s="269"/>
      <c r="J28" s="269"/>
      <c r="K28" s="269"/>
      <c r="L28" s="269"/>
      <c r="M28" s="269"/>
      <c r="N28" s="269"/>
      <c r="O28" s="269"/>
      <c r="P28" s="269"/>
      <c r="Q28" s="269"/>
      <c r="R28" s="269"/>
      <c r="S28" s="269"/>
      <c r="T28" s="269"/>
      <c r="U28" s="269"/>
      <c r="V28" s="269"/>
      <c r="W28" s="269"/>
      <c r="X28" s="269"/>
      <c r="Y28" s="269"/>
      <c r="Z28" s="270"/>
    </row>
    <row r="29" spans="1:27" s="14" customFormat="1" ht="12" customHeight="1">
      <c r="A29" s="298" t="s">
        <v>293</v>
      </c>
      <c r="B29" s="299"/>
      <c r="C29" s="299"/>
      <c r="D29" s="299"/>
      <c r="E29" s="299"/>
      <c r="F29" s="299"/>
      <c r="G29" s="299"/>
      <c r="H29" s="299"/>
      <c r="I29" s="299"/>
      <c r="J29" s="299"/>
      <c r="K29" s="299"/>
      <c r="L29" s="300"/>
      <c r="M29" s="301" t="s">
        <v>294</v>
      </c>
      <c r="N29" s="302"/>
      <c r="O29" s="302"/>
      <c r="P29" s="302"/>
      <c r="Q29" s="302"/>
      <c r="R29" s="302"/>
      <c r="S29" s="303"/>
      <c r="T29" s="302" t="s">
        <v>295</v>
      </c>
      <c r="U29" s="302"/>
      <c r="V29" s="302"/>
      <c r="W29" s="302"/>
      <c r="X29" s="302"/>
      <c r="Y29" s="302"/>
      <c r="Z29" s="303"/>
    </row>
    <row r="30" spans="1:27" s="14" customFormat="1" ht="12">
      <c r="A30" s="297" t="str">
        <f>'TODOS OS REPORTES'!Q10</f>
        <v xml:space="preserve"> </v>
      </c>
      <c r="B30" s="294"/>
      <c r="C30" s="294"/>
      <c r="D30" s="294"/>
      <c r="E30" s="294"/>
      <c r="F30" s="294"/>
      <c r="G30" s="294"/>
      <c r="H30" s="294"/>
      <c r="I30" s="294"/>
      <c r="J30" s="294"/>
      <c r="K30" s="294"/>
      <c r="L30" s="294"/>
      <c r="M30" s="22"/>
      <c r="N30" s="13"/>
      <c r="O30" s="13"/>
      <c r="P30" s="13"/>
      <c r="Q30" s="13"/>
      <c r="R30" s="13"/>
      <c r="S30" s="17"/>
      <c r="T30" s="292" t="s">
        <v>296</v>
      </c>
      <c r="U30" s="292"/>
      <c r="V30" s="292"/>
      <c r="W30" s="292"/>
      <c r="X30" s="292"/>
      <c r="Y30" s="292"/>
      <c r="Z30" s="293"/>
    </row>
    <row r="31" spans="1:27" s="14" customFormat="1" ht="12">
      <c r="A31" s="280" t="s">
        <v>297</v>
      </c>
      <c r="B31" s="281"/>
      <c r="C31" s="281"/>
      <c r="D31" s="281"/>
      <c r="E31" s="281"/>
      <c r="F31" s="281"/>
      <c r="G31" s="281"/>
      <c r="H31" s="281"/>
      <c r="I31" s="281"/>
      <c r="J31" s="281"/>
      <c r="K31" s="281"/>
      <c r="L31" s="296"/>
      <c r="M31" s="291" t="s">
        <v>298</v>
      </c>
      <c r="N31" s="292"/>
      <c r="O31" s="292"/>
      <c r="P31" s="292"/>
      <c r="Q31" s="293"/>
      <c r="R31" s="15" t="str">
        <f>IF(S22&gt;0,"X"," ")</f>
        <v>X</v>
      </c>
      <c r="S31" s="17"/>
      <c r="T31" s="13"/>
      <c r="U31" s="13"/>
      <c r="V31" s="13"/>
      <c r="W31" s="13"/>
      <c r="X31" s="13"/>
      <c r="Y31" s="13"/>
      <c r="Z31" s="17"/>
    </row>
    <row r="32" spans="1:27" s="14" customFormat="1" ht="12">
      <c r="A32" s="22"/>
      <c r="B32" s="15" t="str">
        <f>IF('TODOS OS REPORTES'!U10="MODO C","X"," ")</f>
        <v xml:space="preserve"> </v>
      </c>
      <c r="C32" s="280" t="s">
        <v>299</v>
      </c>
      <c r="D32" s="296"/>
      <c r="E32" s="16" t="str">
        <f>IF('TODOS OS REPORTES'!U10="PILOTO","X"," ")</f>
        <v xml:space="preserve"> </v>
      </c>
      <c r="F32" s="280" t="s">
        <v>300</v>
      </c>
      <c r="G32" s="281"/>
      <c r="H32" s="296"/>
      <c r="I32" s="15" t="str">
        <f>IF('TODOS OS REPORTES'!U10="ADS","X"," ")</f>
        <v xml:space="preserve"> </v>
      </c>
      <c r="J32" s="280" t="s">
        <v>301</v>
      </c>
      <c r="K32" s="281"/>
      <c r="L32" s="281"/>
      <c r="M32" s="23"/>
      <c r="N32" s="24"/>
      <c r="O32" s="24"/>
      <c r="P32" s="24"/>
      <c r="Q32" s="24"/>
      <c r="R32" s="25"/>
      <c r="S32" s="17"/>
      <c r="T32" s="13"/>
      <c r="U32" s="15" t="str">
        <f>IF(MID('TODOS OS REPORTES'!Q10,3,1)="0","X"," ")</f>
        <v xml:space="preserve"> </v>
      </c>
      <c r="V32" s="280" t="s">
        <v>302</v>
      </c>
      <c r="W32" s="281"/>
      <c r="X32" s="281"/>
      <c r="Y32" s="13"/>
      <c r="Z32" s="13"/>
      <c r="AA32" s="26"/>
    </row>
    <row r="33" spans="1:27" s="14" customFormat="1" ht="12">
      <c r="A33" s="22"/>
      <c r="B33" s="27"/>
      <c r="C33" s="28"/>
      <c r="D33" s="28"/>
      <c r="E33" s="27"/>
      <c r="F33" s="28"/>
      <c r="G33" s="28"/>
      <c r="H33" s="28"/>
      <c r="I33" s="27"/>
      <c r="J33" s="28"/>
      <c r="K33" s="28"/>
      <c r="L33" s="28"/>
      <c r="M33" s="291" t="s">
        <v>303</v>
      </c>
      <c r="N33" s="292"/>
      <c r="O33" s="292"/>
      <c r="P33" s="292"/>
      <c r="Q33" s="293"/>
      <c r="R33" s="15" t="str">
        <f>IF(S22&lt;0,"X"," ")</f>
        <v xml:space="preserve"> </v>
      </c>
      <c r="S33" s="17"/>
      <c r="T33" s="13"/>
      <c r="U33" s="27"/>
      <c r="V33" s="28"/>
      <c r="W33" s="28"/>
      <c r="X33" s="28"/>
      <c r="Y33" s="13"/>
      <c r="Z33" s="28"/>
      <c r="AA33" s="26"/>
    </row>
    <row r="34" spans="1:27" s="14" customFormat="1" ht="12">
      <c r="A34" s="13"/>
      <c r="B34" s="13"/>
      <c r="C34" s="15" t="str">
        <f>IF(AND('TODOS OS REPORTES'!U10&lt;&gt;"MODO C",'TODOS OS REPORTES'!U10&lt;&gt;"PILOTO",'TODOS OS REPORTES'!U10&lt;&gt;"ADS"),"X"," ")</f>
        <v>X</v>
      </c>
      <c r="D34" s="13" t="s">
        <v>304</v>
      </c>
      <c r="E34" s="294" t="str">
        <f>IF(C34="X",'TODOS OS REPORTES'!U10," ")</f>
        <v xml:space="preserve"> </v>
      </c>
      <c r="F34" s="294"/>
      <c r="G34" s="294"/>
      <c r="H34" s="294"/>
      <c r="I34" s="294"/>
      <c r="J34" s="294"/>
      <c r="K34" s="294"/>
      <c r="L34" s="294"/>
      <c r="M34" s="23"/>
      <c r="N34" s="24"/>
      <c r="O34" s="24"/>
      <c r="P34" s="24"/>
      <c r="Q34" s="24"/>
      <c r="R34" s="27"/>
      <c r="S34" s="13"/>
      <c r="T34" s="22"/>
      <c r="U34" s="15" t="str">
        <f>IF(MID('TODOS OS REPORTES'!Q10,3,1)&lt;&gt;"0","X"," ")</f>
        <v>X</v>
      </c>
      <c r="V34" s="280" t="s">
        <v>268</v>
      </c>
      <c r="W34" s="281"/>
      <c r="X34" s="281"/>
      <c r="Y34" s="13"/>
      <c r="Z34" s="13"/>
      <c r="AA34" s="26"/>
    </row>
    <row r="35" spans="1:27" s="14" customFormat="1" ht="12">
      <c r="A35" s="29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1"/>
      <c r="N35" s="32"/>
      <c r="O35" s="32"/>
      <c r="P35" s="32"/>
      <c r="Q35" s="32"/>
      <c r="R35" s="33"/>
      <c r="S35" s="30"/>
      <c r="T35" s="29"/>
      <c r="U35" s="30"/>
      <c r="V35" s="30"/>
      <c r="W35" s="30"/>
      <c r="X35" s="30"/>
      <c r="Y35" s="30"/>
      <c r="Z35" s="30"/>
      <c r="AA35" s="26"/>
    </row>
    <row r="36" spans="1:27" s="14" customFormat="1" ht="12.75">
      <c r="A36" s="282" t="s">
        <v>305</v>
      </c>
      <c r="B36" s="283"/>
      <c r="C36" s="283"/>
      <c r="D36" s="283"/>
      <c r="E36" s="283"/>
      <c r="F36" s="283"/>
      <c r="G36" s="283"/>
      <c r="H36" s="283"/>
      <c r="I36" s="283"/>
      <c r="J36" s="283"/>
      <c r="K36" s="283"/>
      <c r="L36" s="283"/>
      <c r="M36" s="283"/>
      <c r="N36" s="283"/>
      <c r="O36" s="283"/>
      <c r="P36" s="283"/>
      <c r="Q36" s="283"/>
      <c r="R36" s="283"/>
      <c r="S36" s="283"/>
      <c r="T36" s="283"/>
      <c r="U36" s="283"/>
      <c r="V36" s="283"/>
      <c r="W36" s="283"/>
      <c r="X36" s="283"/>
      <c r="Y36" s="283"/>
      <c r="Z36" s="284"/>
    </row>
    <row r="37" spans="1:27" s="14" customFormat="1" ht="23.25" customHeight="1">
      <c r="A37" s="285" t="s">
        <v>306</v>
      </c>
      <c r="B37" s="286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  <c r="Z37" s="287"/>
    </row>
    <row r="38" spans="1:27" s="14" customFormat="1" ht="120" customHeight="1">
      <c r="A38" s="288" t="str">
        <f>'TODOS OS REPORTES'!AC10</f>
        <v xml:space="preserve"> </v>
      </c>
      <c r="B38" s="289"/>
      <c r="C38" s="289"/>
      <c r="D38" s="289"/>
      <c r="E38" s="289"/>
      <c r="F38" s="289"/>
      <c r="G38" s="289"/>
      <c r="H38" s="289"/>
      <c r="I38" s="289"/>
      <c r="J38" s="289"/>
      <c r="K38" s="289"/>
      <c r="L38" s="289"/>
      <c r="M38" s="289"/>
      <c r="N38" s="289"/>
      <c r="O38" s="289"/>
      <c r="P38" s="289"/>
      <c r="Q38" s="289"/>
      <c r="R38" s="289"/>
      <c r="S38" s="289"/>
      <c r="T38" s="289"/>
      <c r="U38" s="289"/>
      <c r="V38" s="289"/>
      <c r="W38" s="289"/>
      <c r="X38" s="289"/>
      <c r="Y38" s="289"/>
      <c r="Z38" s="290"/>
    </row>
    <row r="39" spans="1:27" s="14" customFormat="1" ht="12" customHeight="1">
      <c r="A39" s="274" t="s">
        <v>307</v>
      </c>
      <c r="B39" s="275"/>
      <c r="C39" s="275"/>
      <c r="D39" s="275"/>
      <c r="E39" s="275"/>
      <c r="F39" s="275"/>
      <c r="G39" s="275"/>
      <c r="H39" s="275"/>
      <c r="I39" s="275"/>
      <c r="J39" s="275"/>
      <c r="K39" s="275"/>
      <c r="L39" s="275"/>
      <c r="M39" s="275"/>
      <c r="N39" s="275"/>
      <c r="O39" s="275"/>
      <c r="P39" s="275"/>
      <c r="Q39" s="275"/>
      <c r="R39" s="275"/>
      <c r="S39" s="275"/>
      <c r="T39" s="275"/>
      <c r="U39" s="275"/>
      <c r="V39" s="275"/>
      <c r="W39" s="275"/>
      <c r="X39" s="275"/>
      <c r="Y39" s="275"/>
      <c r="Z39" s="276"/>
    </row>
    <row r="40" spans="1:27" s="14" customFormat="1" ht="60" customHeight="1">
      <c r="A40" s="277" t="str">
        <f>'TODOS OS REPORTES'!AD10</f>
        <v xml:space="preserve"> </v>
      </c>
      <c r="B40" s="278"/>
      <c r="C40" s="278"/>
      <c r="D40" s="278"/>
      <c r="E40" s="278"/>
      <c r="F40" s="278"/>
      <c r="G40" s="278"/>
      <c r="H40" s="278"/>
      <c r="I40" s="278"/>
      <c r="J40" s="278"/>
      <c r="K40" s="278"/>
      <c r="L40" s="278"/>
      <c r="M40" s="278"/>
      <c r="N40" s="278"/>
      <c r="O40" s="278"/>
      <c r="P40" s="278"/>
      <c r="Q40" s="278"/>
      <c r="R40" s="278"/>
      <c r="S40" s="278"/>
      <c r="T40" s="278"/>
      <c r="U40" s="278"/>
      <c r="V40" s="278"/>
      <c r="W40" s="278"/>
      <c r="X40" s="278"/>
      <c r="Y40" s="278"/>
      <c r="Z40" s="279"/>
    </row>
    <row r="41" spans="1:27" s="13" customFormat="1" ht="12" customHeight="1">
      <c r="B41" s="267" t="s">
        <v>308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  <c r="S41" s="267"/>
      <c r="T41" s="267"/>
      <c r="U41" s="267"/>
      <c r="V41" s="267"/>
      <c r="W41" s="267"/>
      <c r="X41" s="267"/>
      <c r="Y41" s="267"/>
    </row>
    <row r="42" spans="1:27" s="13" customFormat="1" ht="12" customHeight="1">
      <c r="B42" s="252" t="s">
        <v>309</v>
      </c>
      <c r="C42" s="252"/>
      <c r="D42" s="252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2"/>
      <c r="R42" s="252"/>
      <c r="S42" s="252"/>
      <c r="T42" s="252"/>
      <c r="U42" s="252"/>
      <c r="V42" s="252"/>
      <c r="W42" s="252"/>
      <c r="X42" s="252"/>
      <c r="Y42" s="252"/>
    </row>
    <row r="43" spans="1:27" s="13" customFormat="1" ht="12" customHeight="1">
      <c r="B43" s="252" t="s">
        <v>223</v>
      </c>
      <c r="C43" s="252"/>
      <c r="D43" s="252"/>
      <c r="E43" s="252"/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2"/>
      <c r="Q43" s="252"/>
      <c r="R43" s="252"/>
      <c r="S43" s="252"/>
      <c r="T43" s="252"/>
      <c r="U43" s="252"/>
      <c r="V43" s="252"/>
      <c r="W43" s="252"/>
      <c r="X43" s="252"/>
      <c r="Y43" s="252"/>
    </row>
    <row r="44" spans="1:27" s="13" customFormat="1">
      <c r="B44" s="252" t="s">
        <v>310</v>
      </c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52"/>
      <c r="W44" s="252"/>
      <c r="X44" s="252"/>
      <c r="Y44" s="252"/>
    </row>
    <row r="45" spans="1:27" s="13" customFormat="1">
      <c r="B45" s="252" t="s">
        <v>311</v>
      </c>
      <c r="C45" s="252"/>
      <c r="D45" s="252"/>
      <c r="E45" s="252"/>
      <c r="F45" s="252"/>
      <c r="G45" s="252"/>
      <c r="H45" s="252"/>
      <c r="I45" s="252"/>
      <c r="J45" s="252"/>
      <c r="K45" s="252"/>
      <c r="L45" s="252"/>
      <c r="M45" s="252"/>
      <c r="N45" s="252"/>
      <c r="O45" s="252"/>
      <c r="P45" s="252"/>
      <c r="Q45" s="252"/>
      <c r="R45" s="252"/>
      <c r="S45" s="252"/>
      <c r="T45" s="252"/>
      <c r="U45" s="252"/>
      <c r="V45" s="252"/>
      <c r="W45" s="252"/>
      <c r="X45" s="252"/>
      <c r="Y45" s="28"/>
    </row>
    <row r="46" spans="1:27" s="13" customFormat="1">
      <c r="B46" s="252" t="s">
        <v>312</v>
      </c>
      <c r="C46" s="252"/>
      <c r="D46" s="252"/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2"/>
      <c r="R46" s="252"/>
      <c r="S46" s="252"/>
      <c r="T46" s="252"/>
      <c r="U46" s="252"/>
      <c r="V46" s="252"/>
      <c r="W46" s="252"/>
      <c r="X46" s="252"/>
      <c r="Y46" s="28"/>
    </row>
    <row r="47" spans="1:27" s="14" customFormat="1" ht="12"/>
    <row r="48" spans="1:27" s="14" customFormat="1" ht="12"/>
    <row r="49" s="14" customFormat="1" ht="12"/>
    <row r="50" s="14" customFormat="1" ht="12"/>
  </sheetData>
  <mergeCells count="88">
    <mergeCell ref="N8:P8"/>
    <mergeCell ref="A1:M5"/>
    <mergeCell ref="N1:P5"/>
    <mergeCell ref="Q1:Z5"/>
    <mergeCell ref="A6:Z6"/>
    <mergeCell ref="N7:P7"/>
    <mergeCell ref="A10:Z10"/>
    <mergeCell ref="A11:Z11"/>
    <mergeCell ref="A12:D12"/>
    <mergeCell ref="E12:J12"/>
    <mergeCell ref="K12:P12"/>
    <mergeCell ref="Q12:Z12"/>
    <mergeCell ref="A13:Z13"/>
    <mergeCell ref="A14:G14"/>
    <mergeCell ref="H14:M14"/>
    <mergeCell ref="N14:O14"/>
    <mergeCell ref="P14:T14"/>
    <mergeCell ref="U14:Z14"/>
    <mergeCell ref="H15:O15"/>
    <mergeCell ref="P15:T15"/>
    <mergeCell ref="V15:Y15"/>
    <mergeCell ref="H16:M16"/>
    <mergeCell ref="U17:Z17"/>
    <mergeCell ref="H17:K17"/>
    <mergeCell ref="N16:O16"/>
    <mergeCell ref="P16:T16"/>
    <mergeCell ref="V16:Y16"/>
    <mergeCell ref="A17:G17"/>
    <mergeCell ref="R23:T23"/>
    <mergeCell ref="U23:W23"/>
    <mergeCell ref="P23:Q23"/>
    <mergeCell ref="A19:D19"/>
    <mergeCell ref="E19:Z20"/>
    <mergeCell ref="A20:D20"/>
    <mergeCell ref="A21:J21"/>
    <mergeCell ref="K21:R21"/>
    <mergeCell ref="A18:G18"/>
    <mergeCell ref="H18:K18"/>
    <mergeCell ref="L18:T18"/>
    <mergeCell ref="L17:T17"/>
    <mergeCell ref="W18:X18"/>
    <mergeCell ref="A29:L29"/>
    <mergeCell ref="M29:S29"/>
    <mergeCell ref="T29:Z29"/>
    <mergeCell ref="S21:Z21"/>
    <mergeCell ref="A23:G23"/>
    <mergeCell ref="H23:I23"/>
    <mergeCell ref="J23:M23"/>
    <mergeCell ref="N23:O23"/>
    <mergeCell ref="A22:J22"/>
    <mergeCell ref="K22:P22"/>
    <mergeCell ref="Q22:R22"/>
    <mergeCell ref="S22:Z22"/>
    <mergeCell ref="Y23:Z23"/>
    <mergeCell ref="A25:G25"/>
    <mergeCell ref="H25:Z26"/>
    <mergeCell ref="B46:X46"/>
    <mergeCell ref="A30:L30"/>
    <mergeCell ref="T30:Z30"/>
    <mergeCell ref="A31:L31"/>
    <mergeCell ref="M31:Q31"/>
    <mergeCell ref="C32:D32"/>
    <mergeCell ref="F32:H32"/>
    <mergeCell ref="J32:L32"/>
    <mergeCell ref="V32:X32"/>
    <mergeCell ref="M33:Q33"/>
    <mergeCell ref="E34:L34"/>
    <mergeCell ref="V34:X34"/>
    <mergeCell ref="A36:Z36"/>
    <mergeCell ref="A37:Z37"/>
    <mergeCell ref="A38:Z38"/>
    <mergeCell ref="B45:X45"/>
    <mergeCell ref="A9:Z9"/>
    <mergeCell ref="B41:Y41"/>
    <mergeCell ref="B42:Y42"/>
    <mergeCell ref="B43:Y43"/>
    <mergeCell ref="B44:Y44"/>
    <mergeCell ref="A39:Z39"/>
    <mergeCell ref="A40:Z40"/>
    <mergeCell ref="A26:G26"/>
    <mergeCell ref="A27:Z27"/>
    <mergeCell ref="A28:Z28"/>
    <mergeCell ref="A24:G24"/>
    <mergeCell ref="H24:J24"/>
    <mergeCell ref="K24:M24"/>
    <mergeCell ref="O24:T24"/>
    <mergeCell ref="U24:Y24"/>
    <mergeCell ref="A15:G16"/>
  </mergeCells>
  <phoneticPr fontId="1" type="noConversion"/>
  <pageMargins left="0.511811024" right="0.511811024" top="0.78740157499999996" bottom="0.78740157499999996" header="0.31496062000000002" footer="0.31496062000000002"/>
  <pageSetup paperSize="9" scale="9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A50"/>
  <sheetViews>
    <sheetView view="pageBreakPreview" zoomScaleSheetLayoutView="100" workbookViewId="0">
      <selection activeCell="N8" sqref="N8:P8"/>
    </sheetView>
  </sheetViews>
  <sheetFormatPr defaultRowHeight="15"/>
  <cols>
    <col min="1" max="3" width="2.140625" customWidth="1"/>
    <col min="4" max="4" width="6.85546875" customWidth="1"/>
    <col min="5" max="6" width="2.140625" customWidth="1"/>
    <col min="7" max="7" width="3.28515625" customWidth="1"/>
    <col min="8" max="8" width="6.42578125" customWidth="1"/>
    <col min="9" max="11" width="2.140625" customWidth="1"/>
    <col min="12" max="12" width="2.85546875" customWidth="1"/>
    <col min="13" max="13" width="4.140625" customWidth="1"/>
    <col min="14" max="14" width="4.28515625" customWidth="1"/>
    <col min="15" max="15" width="7.140625" customWidth="1"/>
    <col min="16" max="16" width="6.42578125" customWidth="1"/>
    <col min="17" max="17" width="5" customWidth="1"/>
    <col min="18" max="19" width="2.140625" customWidth="1"/>
    <col min="20" max="20" width="5.7109375" customWidth="1"/>
    <col min="21" max="23" width="2.140625" customWidth="1"/>
    <col min="24" max="24" width="6.42578125" customWidth="1"/>
    <col min="25" max="25" width="2.42578125" customWidth="1"/>
    <col min="26" max="26" width="9.7109375" customWidth="1"/>
  </cols>
  <sheetData>
    <row r="1" spans="1:26" ht="15" customHeight="1">
      <c r="A1" s="253"/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4"/>
      <c r="N1" s="255" t="s">
        <v>256</v>
      </c>
      <c r="O1" s="256"/>
      <c r="P1" s="257"/>
      <c r="Q1" s="264"/>
      <c r="R1" s="253"/>
      <c r="S1" s="253"/>
      <c r="T1" s="253"/>
      <c r="U1" s="253"/>
      <c r="V1" s="253"/>
      <c r="W1" s="253"/>
      <c r="X1" s="253"/>
      <c r="Y1" s="253"/>
      <c r="Z1" s="253"/>
    </row>
    <row r="2" spans="1:26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4"/>
      <c r="N2" s="258"/>
      <c r="O2" s="259"/>
      <c r="P2" s="260"/>
      <c r="Q2" s="264"/>
      <c r="R2" s="253"/>
      <c r="S2" s="253"/>
      <c r="T2" s="253"/>
      <c r="U2" s="253"/>
      <c r="V2" s="253"/>
      <c r="W2" s="253"/>
      <c r="X2" s="253"/>
      <c r="Y2" s="253"/>
      <c r="Z2" s="253"/>
    </row>
    <row r="3" spans="1:26">
      <c r="A3" s="253"/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4"/>
      <c r="N3" s="258"/>
      <c r="O3" s="259"/>
      <c r="P3" s="260"/>
      <c r="Q3" s="264"/>
      <c r="R3" s="253"/>
      <c r="S3" s="253"/>
      <c r="T3" s="253"/>
      <c r="U3" s="253"/>
      <c r="V3" s="253"/>
      <c r="W3" s="253"/>
      <c r="X3" s="253"/>
      <c r="Y3" s="253"/>
      <c r="Z3" s="253"/>
    </row>
    <row r="4" spans="1:26">
      <c r="A4" s="253"/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4"/>
      <c r="N4" s="258"/>
      <c r="O4" s="259"/>
      <c r="P4" s="260"/>
      <c r="Q4" s="264"/>
      <c r="R4" s="253"/>
      <c r="S4" s="253"/>
      <c r="T4" s="253"/>
      <c r="U4" s="253"/>
      <c r="V4" s="253"/>
      <c r="W4" s="253"/>
      <c r="X4" s="253"/>
      <c r="Y4" s="253"/>
      <c r="Z4" s="253"/>
    </row>
    <row r="5" spans="1:26" ht="22.5" customHeight="1" thickBot="1">
      <c r="A5" s="253"/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4"/>
      <c r="N5" s="261"/>
      <c r="O5" s="262"/>
      <c r="P5" s="263"/>
      <c r="Q5" s="264"/>
      <c r="R5" s="253"/>
      <c r="S5" s="253"/>
      <c r="T5" s="253"/>
      <c r="U5" s="253"/>
      <c r="V5" s="253"/>
      <c r="W5" s="253"/>
      <c r="X5" s="253"/>
      <c r="Y5" s="253"/>
      <c r="Z5" s="253"/>
    </row>
    <row r="6" spans="1:26">
      <c r="A6" s="253"/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</row>
    <row r="7" spans="1:26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51" t="str">
        <f>'TODOS OS REPORTES'!Z11</f>
        <v xml:space="preserve"> </v>
      </c>
      <c r="O7" s="251"/>
      <c r="P7" s="251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251"/>
      <c r="O8" s="251"/>
      <c r="P8" s="251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30" customHeight="1">
      <c r="A9" s="250" t="s">
        <v>257</v>
      </c>
      <c r="B9" s="250"/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</row>
    <row r="10" spans="1:26" ht="18.75">
      <c r="A10" s="358" t="s">
        <v>258</v>
      </c>
      <c r="B10" s="358"/>
      <c r="C10" s="358"/>
      <c r="D10" s="358"/>
      <c r="E10" s="358"/>
      <c r="F10" s="358"/>
      <c r="G10" s="358"/>
      <c r="H10" s="358"/>
      <c r="I10" s="358"/>
      <c r="J10" s="358"/>
      <c r="K10" s="358"/>
      <c r="L10" s="358"/>
      <c r="M10" s="358"/>
      <c r="N10" s="358"/>
      <c r="O10" s="358"/>
      <c r="P10" s="358"/>
      <c r="Q10" s="358"/>
      <c r="R10" s="358"/>
      <c r="S10" s="358"/>
      <c r="T10" s="358"/>
      <c r="U10" s="358"/>
      <c r="V10" s="358"/>
      <c r="W10" s="358"/>
      <c r="X10" s="358"/>
      <c r="Y10" s="358"/>
      <c r="Z10" s="358"/>
    </row>
    <row r="11" spans="1:26">
      <c r="A11" s="359" t="s">
        <v>259</v>
      </c>
      <c r="B11" s="359"/>
      <c r="C11" s="359"/>
      <c r="D11" s="359"/>
      <c r="E11" s="359"/>
      <c r="F11" s="359"/>
      <c r="G11" s="359"/>
      <c r="H11" s="359"/>
      <c r="I11" s="359"/>
      <c r="J11" s="359"/>
      <c r="K11" s="359"/>
      <c r="L11" s="359"/>
      <c r="M11" s="359"/>
      <c r="N11" s="359"/>
      <c r="O11" s="359"/>
      <c r="P11" s="359"/>
      <c r="Q11" s="359"/>
      <c r="R11" s="359"/>
      <c r="S11" s="359"/>
      <c r="T11" s="359"/>
      <c r="U11" s="359"/>
      <c r="V11" s="359"/>
      <c r="W11" s="359"/>
      <c r="X11" s="359"/>
      <c r="Y11" s="359"/>
      <c r="Z11" s="359"/>
    </row>
    <row r="12" spans="1:26" s="14" customFormat="1" ht="12">
      <c r="A12" s="360"/>
      <c r="B12" s="361"/>
      <c r="C12" s="361"/>
      <c r="D12" s="361"/>
      <c r="E12" s="362" t="str">
        <f>'TODOS OS REPORTES'!D25</f>
        <v xml:space="preserve"> </v>
      </c>
      <c r="F12" s="362"/>
      <c r="G12" s="362"/>
      <c r="H12" s="362"/>
      <c r="I12" s="362"/>
      <c r="J12" s="363"/>
      <c r="K12" s="360" t="s">
        <v>260</v>
      </c>
      <c r="L12" s="361"/>
      <c r="M12" s="361"/>
      <c r="N12" s="361"/>
      <c r="O12" s="361"/>
      <c r="P12" s="361"/>
      <c r="Q12" s="364" t="str">
        <f>'TODOS OS REPORTES'!B11</f>
        <v xml:space="preserve"> </v>
      </c>
      <c r="R12" s="364"/>
      <c r="S12" s="364"/>
      <c r="T12" s="364"/>
      <c r="U12" s="364"/>
      <c r="V12" s="364"/>
      <c r="W12" s="364"/>
      <c r="X12" s="364"/>
      <c r="Y12" s="364"/>
      <c r="Z12" s="365"/>
    </row>
    <row r="13" spans="1:26" s="14" customFormat="1" ht="12.75">
      <c r="A13" s="366" t="s">
        <v>261</v>
      </c>
      <c r="B13" s="367"/>
      <c r="C13" s="367"/>
      <c r="D13" s="367"/>
      <c r="E13" s="367"/>
      <c r="F13" s="367"/>
      <c r="G13" s="367"/>
      <c r="H13" s="367"/>
      <c r="I13" s="367"/>
      <c r="J13" s="367"/>
      <c r="K13" s="367"/>
      <c r="L13" s="367"/>
      <c r="M13" s="367"/>
      <c r="N13" s="367"/>
      <c r="O13" s="367"/>
      <c r="P13" s="367"/>
      <c r="Q13" s="367"/>
      <c r="R13" s="367"/>
      <c r="S13" s="367"/>
      <c r="T13" s="367"/>
      <c r="U13" s="367"/>
      <c r="V13" s="367"/>
      <c r="W13" s="367"/>
      <c r="X13" s="367"/>
      <c r="Y13" s="367"/>
      <c r="Z13" s="368"/>
    </row>
    <row r="14" spans="1:26" s="14" customFormat="1" ht="12" customHeight="1">
      <c r="A14" s="301" t="s">
        <v>262</v>
      </c>
      <c r="B14" s="302"/>
      <c r="C14" s="302"/>
      <c r="D14" s="302"/>
      <c r="E14" s="302"/>
      <c r="F14" s="302"/>
      <c r="G14" s="303"/>
      <c r="H14" s="369" t="s">
        <v>263</v>
      </c>
      <c r="I14" s="370"/>
      <c r="J14" s="370"/>
      <c r="K14" s="370"/>
      <c r="L14" s="370"/>
      <c r="M14" s="370"/>
      <c r="N14" s="371" t="str">
        <f>'TODOS OS REPORTES'!F11</f>
        <v xml:space="preserve"> </v>
      </c>
      <c r="O14" s="372"/>
      <c r="P14" s="370" t="s">
        <v>264</v>
      </c>
      <c r="Q14" s="370"/>
      <c r="R14" s="302"/>
      <c r="S14" s="302"/>
      <c r="T14" s="303"/>
      <c r="U14" s="369" t="s">
        <v>265</v>
      </c>
      <c r="V14" s="370"/>
      <c r="W14" s="370"/>
      <c r="X14" s="370"/>
      <c r="Y14" s="370"/>
      <c r="Z14" s="373"/>
    </row>
    <row r="15" spans="1:26" s="14" customFormat="1" ht="12">
      <c r="A15" s="332" t="str">
        <f>'TODOS OS REPORTES'!E11</f>
        <v xml:space="preserve"> </v>
      </c>
      <c r="B15" s="306"/>
      <c r="C15" s="306"/>
      <c r="D15" s="306"/>
      <c r="E15" s="306"/>
      <c r="F15" s="306"/>
      <c r="G15" s="307"/>
      <c r="H15" s="334" t="s">
        <v>30</v>
      </c>
      <c r="I15" s="335"/>
      <c r="J15" s="335"/>
      <c r="K15" s="335"/>
      <c r="L15" s="335"/>
      <c r="M15" s="335"/>
      <c r="N15" s="335"/>
      <c r="O15" s="336"/>
      <c r="P15" s="337" t="str">
        <f>'TODOS OS REPORTES'!H11</f>
        <v xml:space="preserve"> </v>
      </c>
      <c r="Q15" s="337"/>
      <c r="R15" s="337"/>
      <c r="S15" s="337"/>
      <c r="T15" s="338"/>
      <c r="U15" s="44" t="str">
        <f>IF('TODOS OS REPORTES'!O11="SIM","X"," ")</f>
        <v xml:space="preserve"> </v>
      </c>
      <c r="V15" s="374" t="s">
        <v>266</v>
      </c>
      <c r="W15" s="374"/>
      <c r="X15" s="374"/>
      <c r="Y15" s="374"/>
      <c r="Z15" s="16" t="str">
        <f>IF('TODOS OS REPORTES'!O11="SIM",'TODOS OS REPORTES'!Q11," ")</f>
        <v xml:space="preserve"> </v>
      </c>
    </row>
    <row r="16" spans="1:26" s="14" customFormat="1" ht="12" customHeight="1">
      <c r="A16" s="333"/>
      <c r="B16" s="319"/>
      <c r="C16" s="319"/>
      <c r="D16" s="319"/>
      <c r="E16" s="319"/>
      <c r="F16" s="319"/>
      <c r="G16" s="320"/>
      <c r="H16" s="344" t="s">
        <v>267</v>
      </c>
      <c r="I16" s="345"/>
      <c r="J16" s="345"/>
      <c r="K16" s="345"/>
      <c r="L16" s="345"/>
      <c r="M16" s="345"/>
      <c r="N16" s="346" t="str">
        <f>'TODOS OS REPORTES'!G11</f>
        <v xml:space="preserve"> </v>
      </c>
      <c r="O16" s="347"/>
      <c r="P16" s="348" t="s">
        <v>30</v>
      </c>
      <c r="Q16" s="348"/>
      <c r="R16" s="349"/>
      <c r="S16" s="349"/>
      <c r="T16" s="350"/>
      <c r="U16" s="52" t="str">
        <f>IF('TODOS OS REPORTES'!O11="NÃO","X"," ")</f>
        <v xml:space="preserve"> </v>
      </c>
      <c r="V16" s="351" t="s">
        <v>268</v>
      </c>
      <c r="W16" s="351"/>
      <c r="X16" s="351"/>
      <c r="Y16" s="351"/>
      <c r="Z16" s="17"/>
    </row>
    <row r="17" spans="1:27" s="14" customFormat="1" ht="12">
      <c r="A17" s="265" t="s">
        <v>269</v>
      </c>
      <c r="B17" s="266"/>
      <c r="C17" s="266"/>
      <c r="D17" s="266"/>
      <c r="E17" s="266"/>
      <c r="F17" s="266"/>
      <c r="G17" s="323"/>
      <c r="H17" s="265" t="s">
        <v>270</v>
      </c>
      <c r="I17" s="266"/>
      <c r="J17" s="266"/>
      <c r="K17" s="343"/>
      <c r="L17" s="341" t="s">
        <v>271</v>
      </c>
      <c r="M17" s="342"/>
      <c r="N17" s="342"/>
      <c r="O17" s="342"/>
      <c r="P17" s="342"/>
      <c r="Q17" s="342"/>
      <c r="R17" s="342"/>
      <c r="S17" s="342"/>
      <c r="T17" s="343"/>
      <c r="U17" s="265" t="s">
        <v>272</v>
      </c>
      <c r="V17" s="266"/>
      <c r="W17" s="266"/>
      <c r="X17" s="266"/>
      <c r="Y17" s="266"/>
      <c r="Z17" s="323"/>
    </row>
    <row r="18" spans="1:27" s="14" customFormat="1" ht="12">
      <c r="A18" s="352" t="str">
        <f>'TODOS OS REPORTES'!D11</f>
        <v xml:space="preserve"> </v>
      </c>
      <c r="B18" s="353"/>
      <c r="C18" s="353"/>
      <c r="D18" s="353"/>
      <c r="E18" s="353"/>
      <c r="F18" s="353"/>
      <c r="G18" s="354"/>
      <c r="H18" s="355" t="str">
        <f>'TODOS OS REPORTES'!I11</f>
        <v xml:space="preserve"> </v>
      </c>
      <c r="I18" s="356"/>
      <c r="J18" s="356"/>
      <c r="K18" s="357"/>
      <c r="L18" s="271" t="str">
        <f>'TODOS OS REPORTES'!J11</f>
        <v xml:space="preserve"> </v>
      </c>
      <c r="M18" s="272"/>
      <c r="N18" s="272"/>
      <c r="O18" s="272"/>
      <c r="P18" s="272"/>
      <c r="Q18" s="272"/>
      <c r="R18" s="272"/>
      <c r="S18" s="272"/>
      <c r="T18" s="273"/>
      <c r="U18" s="18"/>
      <c r="V18" s="44" t="str">
        <f>IF('TODOS OS REPORTES'!L11="IMC","X"," ")</f>
        <v xml:space="preserve"> </v>
      </c>
      <c r="W18" s="339" t="s">
        <v>52</v>
      </c>
      <c r="X18" s="340"/>
      <c r="Y18" s="52" t="str">
        <f>IF('TODOS OS REPORTES'!L11="VMC","X"," ")</f>
        <v xml:space="preserve"> </v>
      </c>
      <c r="Z18" s="19" t="s">
        <v>273</v>
      </c>
    </row>
    <row r="19" spans="1:27" s="14" customFormat="1" ht="12">
      <c r="A19" s="317" t="s">
        <v>274</v>
      </c>
      <c r="B19" s="318"/>
      <c r="C19" s="318"/>
      <c r="D19" s="318"/>
      <c r="E19" s="304" t="str">
        <f>CONCATENATE('TODOS OS REPORTES'!M11," - ",'TODOS OS REPORTES'!N11)</f>
        <v xml:space="preserve">  -  </v>
      </c>
      <c r="F19" s="304"/>
      <c r="G19" s="304"/>
      <c r="H19" s="304"/>
      <c r="I19" s="304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4"/>
      <c r="V19" s="304"/>
      <c r="W19" s="304"/>
      <c r="X19" s="304"/>
      <c r="Y19" s="304"/>
      <c r="Z19" s="305"/>
    </row>
    <row r="20" spans="1:27" s="14" customFormat="1" ht="12">
      <c r="A20" s="325" t="s">
        <v>275</v>
      </c>
      <c r="B20" s="326"/>
      <c r="C20" s="326"/>
      <c r="D20" s="326"/>
      <c r="E20" s="319"/>
      <c r="F20" s="319"/>
      <c r="G20" s="319"/>
      <c r="H20" s="319"/>
      <c r="I20" s="319"/>
      <c r="J20" s="319"/>
      <c r="K20" s="319"/>
      <c r="L20" s="319"/>
      <c r="M20" s="319"/>
      <c r="N20" s="319"/>
      <c r="O20" s="319"/>
      <c r="P20" s="319"/>
      <c r="Q20" s="319"/>
      <c r="R20" s="319"/>
      <c r="S20" s="319"/>
      <c r="T20" s="319"/>
      <c r="U20" s="319"/>
      <c r="V20" s="319"/>
      <c r="W20" s="319"/>
      <c r="X20" s="319"/>
      <c r="Y20" s="319"/>
      <c r="Z20" s="320"/>
    </row>
    <row r="21" spans="1:27" s="14" customFormat="1" ht="15" customHeight="1">
      <c r="A21" s="265" t="s">
        <v>276</v>
      </c>
      <c r="B21" s="266"/>
      <c r="C21" s="266"/>
      <c r="D21" s="266"/>
      <c r="E21" s="266"/>
      <c r="F21" s="266"/>
      <c r="G21" s="266"/>
      <c r="H21" s="266"/>
      <c r="I21" s="266"/>
      <c r="J21" s="323"/>
      <c r="K21" s="324" t="s">
        <v>277</v>
      </c>
      <c r="L21" s="266"/>
      <c r="M21" s="266"/>
      <c r="N21" s="266"/>
      <c r="O21" s="266"/>
      <c r="P21" s="266"/>
      <c r="Q21" s="266"/>
      <c r="R21" s="323"/>
      <c r="S21" s="265" t="s">
        <v>278</v>
      </c>
      <c r="T21" s="266"/>
      <c r="U21" s="266"/>
      <c r="V21" s="266"/>
      <c r="W21" s="266"/>
      <c r="X21" s="266"/>
      <c r="Y21" s="266"/>
      <c r="Z21" s="323"/>
    </row>
    <row r="22" spans="1:27" s="14" customFormat="1" ht="12" customHeight="1">
      <c r="A22" s="271" t="str">
        <f>'TODOS OS REPORTES'!P11</f>
        <v xml:space="preserve"> </v>
      </c>
      <c r="B22" s="272"/>
      <c r="C22" s="272"/>
      <c r="D22" s="272"/>
      <c r="E22" s="272"/>
      <c r="F22" s="272"/>
      <c r="G22" s="272"/>
      <c r="H22" s="272"/>
      <c r="I22" s="272"/>
      <c r="J22" s="273"/>
      <c r="K22" s="312" t="s">
        <v>279</v>
      </c>
      <c r="L22" s="313"/>
      <c r="M22" s="313"/>
      <c r="N22" s="313"/>
      <c r="O22" s="313"/>
      <c r="P22" s="313"/>
      <c r="Q22" s="327" t="str">
        <f>'TODOS OS REPORTES'!S11</f>
        <v xml:space="preserve"> </v>
      </c>
      <c r="R22" s="328"/>
      <c r="S22" s="329" t="str">
        <f>'TODOS OS REPORTES'!R11</f>
        <v xml:space="preserve"> </v>
      </c>
      <c r="T22" s="330"/>
      <c r="U22" s="330"/>
      <c r="V22" s="330"/>
      <c r="W22" s="330"/>
      <c r="X22" s="330"/>
      <c r="Y22" s="330"/>
      <c r="Z22" s="328"/>
    </row>
    <row r="23" spans="1:27" s="14" customFormat="1" ht="15" customHeight="1">
      <c r="A23" s="265" t="s">
        <v>280</v>
      </c>
      <c r="B23" s="266"/>
      <c r="C23" s="266"/>
      <c r="D23" s="266"/>
      <c r="E23" s="266"/>
      <c r="F23" s="266"/>
      <c r="G23" s="266"/>
      <c r="H23" s="321" t="s">
        <v>281</v>
      </c>
      <c r="I23" s="321"/>
      <c r="J23" s="322" t="str">
        <f>'TODOS OS REPORTES'!AG11</f>
        <v xml:space="preserve"> </v>
      </c>
      <c r="K23" s="322"/>
      <c r="L23" s="322"/>
      <c r="M23" s="322"/>
      <c r="N23" s="321" t="s">
        <v>282</v>
      </c>
      <c r="O23" s="321"/>
      <c r="P23" s="322" t="str">
        <f>'TODOS OS REPORTES'!AH11</f>
        <v xml:space="preserve"> </v>
      </c>
      <c r="Q23" s="322"/>
      <c r="R23" s="321" t="s">
        <v>283</v>
      </c>
      <c r="S23" s="321"/>
      <c r="T23" s="321"/>
      <c r="U23" s="322" t="str">
        <f>'TODOS OS REPORTES'!AK11</f>
        <v xml:space="preserve"> </v>
      </c>
      <c r="V23" s="322"/>
      <c r="W23" s="322"/>
      <c r="X23" s="20" t="s">
        <v>284</v>
      </c>
      <c r="Y23" s="322" t="str">
        <f>'TODOS OS REPORTES'!AL11</f>
        <v xml:space="preserve"> </v>
      </c>
      <c r="Z23" s="331"/>
    </row>
    <row r="24" spans="1:27" s="14" customFormat="1" ht="12">
      <c r="A24" s="314" t="s">
        <v>285</v>
      </c>
      <c r="B24" s="315"/>
      <c r="C24" s="315"/>
      <c r="D24" s="315"/>
      <c r="E24" s="315"/>
      <c r="F24" s="315"/>
      <c r="G24" s="315"/>
      <c r="H24" s="295" t="s">
        <v>286</v>
      </c>
      <c r="I24" s="295"/>
      <c r="J24" s="295"/>
      <c r="K24" s="316" t="str">
        <f>'TODOS OS REPORTES'!AI11</f>
        <v xml:space="preserve"> </v>
      </c>
      <c r="L24" s="316"/>
      <c r="M24" s="316"/>
      <c r="N24" s="67" t="s">
        <v>287</v>
      </c>
      <c r="O24" s="316" t="str">
        <f>'TODOS OS REPORTES'!AJ11</f>
        <v xml:space="preserve"> </v>
      </c>
      <c r="P24" s="316"/>
      <c r="Q24" s="316"/>
      <c r="R24" s="316"/>
      <c r="S24" s="316"/>
      <c r="T24" s="316"/>
      <c r="U24" s="295" t="s">
        <v>288</v>
      </c>
      <c r="V24" s="295"/>
      <c r="W24" s="295"/>
      <c r="X24" s="295"/>
      <c r="Y24" s="295"/>
      <c r="Z24" s="21" t="str">
        <f>'TODOS OS REPORTES'!AF11</f>
        <v xml:space="preserve"> </v>
      </c>
    </row>
    <row r="25" spans="1:27" s="14" customFormat="1" ht="12">
      <c r="A25" s="265" t="s">
        <v>289</v>
      </c>
      <c r="B25" s="266"/>
      <c r="C25" s="266"/>
      <c r="D25" s="266"/>
      <c r="E25" s="266"/>
      <c r="F25" s="266"/>
      <c r="G25" s="266"/>
      <c r="H25" s="304" t="str">
        <f>'TODOS OS REPORTES'!AB11</f>
        <v xml:space="preserve"> </v>
      </c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4"/>
      <c r="Y25" s="304"/>
      <c r="Z25" s="305"/>
    </row>
    <row r="26" spans="1:27" s="14" customFormat="1" ht="12">
      <c r="A26" s="308" t="s">
        <v>290</v>
      </c>
      <c r="B26" s="281"/>
      <c r="C26" s="281"/>
      <c r="D26" s="281"/>
      <c r="E26" s="281"/>
      <c r="F26" s="281"/>
      <c r="G26" s="281"/>
      <c r="H26" s="306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6"/>
      <c r="W26" s="306"/>
      <c r="X26" s="306"/>
      <c r="Y26" s="306"/>
      <c r="Z26" s="307"/>
    </row>
    <row r="27" spans="1:27" s="14" customFormat="1" ht="12" customHeight="1">
      <c r="A27" s="309" t="s">
        <v>291</v>
      </c>
      <c r="B27" s="310"/>
      <c r="C27" s="310"/>
      <c r="D27" s="310"/>
      <c r="E27" s="310"/>
      <c r="F27" s="310"/>
      <c r="G27" s="310"/>
      <c r="H27" s="310"/>
      <c r="I27" s="310"/>
      <c r="J27" s="310"/>
      <c r="K27" s="310"/>
      <c r="L27" s="310"/>
      <c r="M27" s="310"/>
      <c r="N27" s="310"/>
      <c r="O27" s="310"/>
      <c r="P27" s="310"/>
      <c r="Q27" s="310"/>
      <c r="R27" s="310"/>
      <c r="S27" s="310"/>
      <c r="T27" s="310"/>
      <c r="U27" s="310"/>
      <c r="V27" s="310"/>
      <c r="W27" s="310"/>
      <c r="X27" s="310"/>
      <c r="Y27" s="310"/>
      <c r="Z27" s="311"/>
    </row>
    <row r="28" spans="1:27" s="14" customFormat="1" ht="12.75">
      <c r="A28" s="268" t="s">
        <v>292</v>
      </c>
      <c r="B28" s="269"/>
      <c r="C28" s="269"/>
      <c r="D28" s="269"/>
      <c r="E28" s="269"/>
      <c r="F28" s="269"/>
      <c r="G28" s="269"/>
      <c r="H28" s="269"/>
      <c r="I28" s="269"/>
      <c r="J28" s="269"/>
      <c r="K28" s="269"/>
      <c r="L28" s="269"/>
      <c r="M28" s="269"/>
      <c r="N28" s="269"/>
      <c r="O28" s="269"/>
      <c r="P28" s="269"/>
      <c r="Q28" s="269"/>
      <c r="R28" s="269"/>
      <c r="S28" s="269"/>
      <c r="T28" s="269"/>
      <c r="U28" s="269"/>
      <c r="V28" s="269"/>
      <c r="W28" s="269"/>
      <c r="X28" s="269"/>
      <c r="Y28" s="269"/>
      <c r="Z28" s="270"/>
    </row>
    <row r="29" spans="1:27" s="14" customFormat="1" ht="12" customHeight="1">
      <c r="A29" s="298" t="s">
        <v>293</v>
      </c>
      <c r="B29" s="299"/>
      <c r="C29" s="299"/>
      <c r="D29" s="299"/>
      <c r="E29" s="299"/>
      <c r="F29" s="299"/>
      <c r="G29" s="299"/>
      <c r="H29" s="299"/>
      <c r="I29" s="299"/>
      <c r="J29" s="299"/>
      <c r="K29" s="299"/>
      <c r="L29" s="300"/>
      <c r="M29" s="301" t="s">
        <v>294</v>
      </c>
      <c r="N29" s="302"/>
      <c r="O29" s="302"/>
      <c r="P29" s="302"/>
      <c r="Q29" s="302"/>
      <c r="R29" s="302"/>
      <c r="S29" s="303"/>
      <c r="T29" s="302" t="s">
        <v>295</v>
      </c>
      <c r="U29" s="302"/>
      <c r="V29" s="302"/>
      <c r="W29" s="302"/>
      <c r="X29" s="302"/>
      <c r="Y29" s="302"/>
      <c r="Z29" s="303"/>
    </row>
    <row r="30" spans="1:27" s="14" customFormat="1" ht="12">
      <c r="A30" s="297" t="str">
        <f>'TODOS OS REPORTES'!Q11</f>
        <v xml:space="preserve"> </v>
      </c>
      <c r="B30" s="294"/>
      <c r="C30" s="294"/>
      <c r="D30" s="294"/>
      <c r="E30" s="294"/>
      <c r="F30" s="294"/>
      <c r="G30" s="294"/>
      <c r="H30" s="294"/>
      <c r="I30" s="294"/>
      <c r="J30" s="294"/>
      <c r="K30" s="294"/>
      <c r="L30" s="294"/>
      <c r="M30" s="22"/>
      <c r="N30" s="13"/>
      <c r="O30" s="13"/>
      <c r="P30" s="13"/>
      <c r="Q30" s="13"/>
      <c r="R30" s="13"/>
      <c r="S30" s="17"/>
      <c r="T30" s="292" t="s">
        <v>296</v>
      </c>
      <c r="U30" s="292"/>
      <c r="V30" s="292"/>
      <c r="W30" s="292"/>
      <c r="X30" s="292"/>
      <c r="Y30" s="292"/>
      <c r="Z30" s="293"/>
    </row>
    <row r="31" spans="1:27" s="14" customFormat="1" ht="12">
      <c r="A31" s="280" t="s">
        <v>297</v>
      </c>
      <c r="B31" s="281"/>
      <c r="C31" s="281"/>
      <c r="D31" s="281"/>
      <c r="E31" s="281"/>
      <c r="F31" s="281"/>
      <c r="G31" s="281"/>
      <c r="H31" s="281"/>
      <c r="I31" s="281"/>
      <c r="J31" s="281"/>
      <c r="K31" s="281"/>
      <c r="L31" s="296"/>
      <c r="M31" s="291" t="s">
        <v>298</v>
      </c>
      <c r="N31" s="292"/>
      <c r="O31" s="292"/>
      <c r="P31" s="292"/>
      <c r="Q31" s="293"/>
      <c r="R31" s="15" t="str">
        <f>IF(S22&gt;0,"X"," ")</f>
        <v>X</v>
      </c>
      <c r="S31" s="17"/>
      <c r="T31" s="13"/>
      <c r="U31" s="13"/>
      <c r="V31" s="13"/>
      <c r="W31" s="13"/>
      <c r="X31" s="13"/>
      <c r="Y31" s="13"/>
      <c r="Z31" s="17"/>
    </row>
    <row r="32" spans="1:27" s="14" customFormat="1" ht="12">
      <c r="A32" s="22"/>
      <c r="B32" s="15" t="str">
        <f>IF('TODOS OS REPORTES'!U11="MODO C","X"," ")</f>
        <v xml:space="preserve"> </v>
      </c>
      <c r="C32" s="280" t="s">
        <v>299</v>
      </c>
      <c r="D32" s="296"/>
      <c r="E32" s="16" t="str">
        <f>IF('TODOS OS REPORTES'!U11="PILOTO","X"," ")</f>
        <v xml:space="preserve"> </v>
      </c>
      <c r="F32" s="280" t="s">
        <v>300</v>
      </c>
      <c r="G32" s="281"/>
      <c r="H32" s="296"/>
      <c r="I32" s="15" t="str">
        <f>IF('TODOS OS REPORTES'!U11="ADS","X"," ")</f>
        <v xml:space="preserve"> </v>
      </c>
      <c r="J32" s="280" t="s">
        <v>301</v>
      </c>
      <c r="K32" s="281"/>
      <c r="L32" s="281"/>
      <c r="M32" s="23"/>
      <c r="N32" s="24"/>
      <c r="O32" s="24"/>
      <c r="P32" s="24"/>
      <c r="Q32" s="24"/>
      <c r="R32" s="25"/>
      <c r="S32" s="17"/>
      <c r="T32" s="13"/>
      <c r="U32" s="15" t="str">
        <f>IF(MID('TODOS OS REPORTES'!Q11,3,1)="0","X"," ")</f>
        <v xml:space="preserve"> </v>
      </c>
      <c r="V32" s="280" t="s">
        <v>302</v>
      </c>
      <c r="W32" s="281"/>
      <c r="X32" s="281"/>
      <c r="Y32" s="13"/>
      <c r="Z32" s="13"/>
      <c r="AA32" s="26"/>
    </row>
    <row r="33" spans="1:27" s="14" customFormat="1" ht="12">
      <c r="A33" s="22"/>
      <c r="B33" s="27"/>
      <c r="C33" s="28"/>
      <c r="D33" s="28"/>
      <c r="E33" s="27"/>
      <c r="F33" s="28"/>
      <c r="G33" s="28"/>
      <c r="H33" s="28"/>
      <c r="I33" s="27"/>
      <c r="J33" s="28"/>
      <c r="K33" s="28"/>
      <c r="L33" s="28"/>
      <c r="M33" s="291" t="s">
        <v>303</v>
      </c>
      <c r="N33" s="292"/>
      <c r="O33" s="292"/>
      <c r="P33" s="292"/>
      <c r="Q33" s="293"/>
      <c r="R33" s="15" t="str">
        <f>IF(S22&lt;0,"X"," ")</f>
        <v xml:space="preserve"> </v>
      </c>
      <c r="S33" s="17"/>
      <c r="T33" s="13"/>
      <c r="U33" s="27"/>
      <c r="V33" s="28"/>
      <c r="W33" s="28"/>
      <c r="X33" s="28"/>
      <c r="Y33" s="13"/>
      <c r="Z33" s="28"/>
      <c r="AA33" s="26"/>
    </row>
    <row r="34" spans="1:27" s="14" customFormat="1" ht="12">
      <c r="A34" s="13"/>
      <c r="B34" s="13"/>
      <c r="C34" s="15" t="str">
        <f>IF(AND('TODOS OS REPORTES'!U11&lt;&gt;"MODO C",'TODOS OS REPORTES'!U11&lt;&gt;"PILOTO",'TODOS OS REPORTES'!U11&lt;&gt;"ADS"),"X"," ")</f>
        <v>X</v>
      </c>
      <c r="D34" s="13" t="s">
        <v>304</v>
      </c>
      <c r="E34" s="294" t="str">
        <f>IF(C34="X",'TODOS OS REPORTES'!U11," ")</f>
        <v xml:space="preserve"> </v>
      </c>
      <c r="F34" s="294"/>
      <c r="G34" s="294"/>
      <c r="H34" s="294"/>
      <c r="I34" s="294"/>
      <c r="J34" s="294"/>
      <c r="K34" s="294"/>
      <c r="L34" s="294"/>
      <c r="M34" s="23"/>
      <c r="N34" s="24"/>
      <c r="O34" s="24"/>
      <c r="P34" s="24"/>
      <c r="Q34" s="24"/>
      <c r="R34" s="27"/>
      <c r="S34" s="13"/>
      <c r="T34" s="22"/>
      <c r="U34" s="15" t="str">
        <f>IF(MID('TODOS OS REPORTES'!Q11,3,1)&lt;&gt;"0","X"," ")</f>
        <v>X</v>
      </c>
      <c r="V34" s="280" t="s">
        <v>268</v>
      </c>
      <c r="W34" s="281"/>
      <c r="X34" s="281"/>
      <c r="Y34" s="13"/>
      <c r="Z34" s="13"/>
      <c r="AA34" s="26"/>
    </row>
    <row r="35" spans="1:27" s="14" customFormat="1" ht="12">
      <c r="A35" s="29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1"/>
      <c r="N35" s="32"/>
      <c r="O35" s="32"/>
      <c r="P35" s="32"/>
      <c r="Q35" s="32"/>
      <c r="R35" s="33"/>
      <c r="S35" s="30"/>
      <c r="T35" s="29"/>
      <c r="U35" s="30"/>
      <c r="V35" s="30"/>
      <c r="W35" s="30"/>
      <c r="X35" s="30"/>
      <c r="Y35" s="30"/>
      <c r="Z35" s="30"/>
      <c r="AA35" s="26"/>
    </row>
    <row r="36" spans="1:27" s="14" customFormat="1" ht="12.75">
      <c r="A36" s="282" t="s">
        <v>305</v>
      </c>
      <c r="B36" s="283"/>
      <c r="C36" s="283"/>
      <c r="D36" s="283"/>
      <c r="E36" s="283"/>
      <c r="F36" s="283"/>
      <c r="G36" s="283"/>
      <c r="H36" s="283"/>
      <c r="I36" s="283"/>
      <c r="J36" s="283"/>
      <c r="K36" s="283"/>
      <c r="L36" s="283"/>
      <c r="M36" s="283"/>
      <c r="N36" s="283"/>
      <c r="O36" s="283"/>
      <c r="P36" s="283"/>
      <c r="Q36" s="283"/>
      <c r="R36" s="283"/>
      <c r="S36" s="283"/>
      <c r="T36" s="283"/>
      <c r="U36" s="283"/>
      <c r="V36" s="283"/>
      <c r="W36" s="283"/>
      <c r="X36" s="283"/>
      <c r="Y36" s="283"/>
      <c r="Z36" s="284"/>
    </row>
    <row r="37" spans="1:27" s="14" customFormat="1" ht="23.25" customHeight="1">
      <c r="A37" s="285" t="s">
        <v>306</v>
      </c>
      <c r="B37" s="286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  <c r="Z37" s="287"/>
    </row>
    <row r="38" spans="1:27" s="14" customFormat="1" ht="120" customHeight="1">
      <c r="A38" s="288" t="str">
        <f>'TODOS OS REPORTES'!AC11</f>
        <v xml:space="preserve"> </v>
      </c>
      <c r="B38" s="289"/>
      <c r="C38" s="289"/>
      <c r="D38" s="289"/>
      <c r="E38" s="289"/>
      <c r="F38" s="289"/>
      <c r="G38" s="289"/>
      <c r="H38" s="289"/>
      <c r="I38" s="289"/>
      <c r="J38" s="289"/>
      <c r="K38" s="289"/>
      <c r="L38" s="289"/>
      <c r="M38" s="289"/>
      <c r="N38" s="289"/>
      <c r="O38" s="289"/>
      <c r="P38" s="289"/>
      <c r="Q38" s="289"/>
      <c r="R38" s="289"/>
      <c r="S38" s="289"/>
      <c r="T38" s="289"/>
      <c r="U38" s="289"/>
      <c r="V38" s="289"/>
      <c r="W38" s="289"/>
      <c r="X38" s="289"/>
      <c r="Y38" s="289"/>
      <c r="Z38" s="290"/>
    </row>
    <row r="39" spans="1:27" s="14" customFormat="1" ht="12">
      <c r="A39" s="274" t="s">
        <v>307</v>
      </c>
      <c r="B39" s="275"/>
      <c r="C39" s="275"/>
      <c r="D39" s="275"/>
      <c r="E39" s="275"/>
      <c r="F39" s="275"/>
      <c r="G39" s="275"/>
      <c r="H39" s="275"/>
      <c r="I39" s="275"/>
      <c r="J39" s="275"/>
      <c r="K39" s="275"/>
      <c r="L39" s="275"/>
      <c r="M39" s="275"/>
      <c r="N39" s="275"/>
      <c r="O39" s="275"/>
      <c r="P39" s="275"/>
      <c r="Q39" s="275"/>
      <c r="R39" s="275"/>
      <c r="S39" s="275"/>
      <c r="T39" s="275"/>
      <c r="U39" s="275"/>
      <c r="V39" s="275"/>
      <c r="W39" s="275"/>
      <c r="X39" s="275"/>
      <c r="Y39" s="275"/>
      <c r="Z39" s="276"/>
    </row>
    <row r="40" spans="1:27" s="14" customFormat="1" ht="60" customHeight="1">
      <c r="A40" s="277" t="str">
        <f>'TODOS OS REPORTES'!AD11</f>
        <v xml:space="preserve"> </v>
      </c>
      <c r="B40" s="278"/>
      <c r="C40" s="278"/>
      <c r="D40" s="278"/>
      <c r="E40" s="278"/>
      <c r="F40" s="278"/>
      <c r="G40" s="278"/>
      <c r="H40" s="278"/>
      <c r="I40" s="278"/>
      <c r="J40" s="278"/>
      <c r="K40" s="278"/>
      <c r="L40" s="278"/>
      <c r="M40" s="278"/>
      <c r="N40" s="278"/>
      <c r="O40" s="278"/>
      <c r="P40" s="278"/>
      <c r="Q40" s="278"/>
      <c r="R40" s="278"/>
      <c r="S40" s="278"/>
      <c r="T40" s="278"/>
      <c r="U40" s="278"/>
      <c r="V40" s="278"/>
      <c r="W40" s="278"/>
      <c r="X40" s="278"/>
      <c r="Y40" s="278"/>
      <c r="Z40" s="279"/>
    </row>
    <row r="41" spans="1:27" s="13" customFormat="1">
      <c r="B41" s="267" t="s">
        <v>308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  <c r="S41" s="267"/>
      <c r="T41" s="267"/>
      <c r="U41" s="267"/>
      <c r="V41" s="267"/>
      <c r="W41" s="267"/>
      <c r="X41" s="267"/>
      <c r="Y41" s="267"/>
    </row>
    <row r="42" spans="1:27" s="13" customFormat="1">
      <c r="B42" s="252" t="s">
        <v>309</v>
      </c>
      <c r="C42" s="252"/>
      <c r="D42" s="252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2"/>
      <c r="R42" s="252"/>
      <c r="S42" s="252"/>
      <c r="T42" s="252"/>
      <c r="U42" s="252"/>
      <c r="V42" s="252"/>
      <c r="W42" s="252"/>
      <c r="X42" s="252"/>
      <c r="Y42" s="252"/>
    </row>
    <row r="43" spans="1:27" s="13" customFormat="1">
      <c r="B43" s="252" t="s">
        <v>223</v>
      </c>
      <c r="C43" s="252"/>
      <c r="D43" s="252"/>
      <c r="E43" s="252"/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2"/>
      <c r="Q43" s="252"/>
      <c r="R43" s="252"/>
      <c r="S43" s="252"/>
      <c r="T43" s="252"/>
      <c r="U43" s="252"/>
      <c r="V43" s="252"/>
      <c r="W43" s="252"/>
      <c r="X43" s="252"/>
      <c r="Y43" s="252"/>
    </row>
    <row r="44" spans="1:27" s="13" customFormat="1">
      <c r="B44" s="252" t="s">
        <v>310</v>
      </c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52"/>
      <c r="W44" s="252"/>
      <c r="X44" s="252"/>
      <c r="Y44" s="252"/>
    </row>
    <row r="45" spans="1:27" s="13" customFormat="1">
      <c r="B45" s="252" t="s">
        <v>311</v>
      </c>
      <c r="C45" s="252"/>
      <c r="D45" s="252"/>
      <c r="E45" s="252"/>
      <c r="F45" s="252"/>
      <c r="G45" s="252"/>
      <c r="H45" s="252"/>
      <c r="I45" s="252"/>
      <c r="J45" s="252"/>
      <c r="K45" s="252"/>
      <c r="L45" s="252"/>
      <c r="M45" s="252"/>
      <c r="N45" s="252"/>
      <c r="O45" s="252"/>
      <c r="P45" s="252"/>
      <c r="Q45" s="252"/>
      <c r="R45" s="252"/>
      <c r="S45" s="252"/>
      <c r="T45" s="252"/>
      <c r="U45" s="252"/>
      <c r="V45" s="252"/>
      <c r="W45" s="252"/>
      <c r="X45" s="252"/>
      <c r="Y45" s="28"/>
    </row>
    <row r="46" spans="1:27" s="13" customFormat="1">
      <c r="B46" s="252" t="s">
        <v>312</v>
      </c>
      <c r="C46" s="252"/>
      <c r="D46" s="252"/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2"/>
      <c r="R46" s="252"/>
      <c r="S46" s="252"/>
      <c r="T46" s="252"/>
      <c r="U46" s="252"/>
      <c r="V46" s="252"/>
      <c r="W46" s="252"/>
      <c r="X46" s="252"/>
      <c r="Y46" s="28"/>
    </row>
    <row r="47" spans="1:27" s="14" customFormat="1" ht="12"/>
    <row r="48" spans="1:27" s="14" customFormat="1" ht="12"/>
    <row r="49" s="14" customFormat="1" ht="12"/>
    <row r="50" s="14" customFormat="1" ht="12"/>
  </sheetData>
  <mergeCells count="88">
    <mergeCell ref="N8:P8"/>
    <mergeCell ref="A1:M5"/>
    <mergeCell ref="N1:P5"/>
    <mergeCell ref="Q1:Z5"/>
    <mergeCell ref="A6:Z6"/>
    <mergeCell ref="N7:P7"/>
    <mergeCell ref="A10:Z10"/>
    <mergeCell ref="A11:Z11"/>
    <mergeCell ref="A12:D12"/>
    <mergeCell ref="E12:J12"/>
    <mergeCell ref="K12:P12"/>
    <mergeCell ref="Q12:Z12"/>
    <mergeCell ref="A13:Z13"/>
    <mergeCell ref="A14:G14"/>
    <mergeCell ref="H14:M14"/>
    <mergeCell ref="N14:O14"/>
    <mergeCell ref="P14:T14"/>
    <mergeCell ref="U14:Z14"/>
    <mergeCell ref="H15:O15"/>
    <mergeCell ref="P15:T15"/>
    <mergeCell ref="V15:Y15"/>
    <mergeCell ref="H16:M16"/>
    <mergeCell ref="U17:Z17"/>
    <mergeCell ref="H17:K17"/>
    <mergeCell ref="N16:O16"/>
    <mergeCell ref="P16:T16"/>
    <mergeCell ref="V16:Y16"/>
    <mergeCell ref="A17:G17"/>
    <mergeCell ref="R23:T23"/>
    <mergeCell ref="U23:W23"/>
    <mergeCell ref="P23:Q23"/>
    <mergeCell ref="A19:D19"/>
    <mergeCell ref="E19:Z20"/>
    <mergeCell ref="A20:D20"/>
    <mergeCell ref="A21:J21"/>
    <mergeCell ref="K21:R21"/>
    <mergeCell ref="A18:G18"/>
    <mergeCell ref="H18:K18"/>
    <mergeCell ref="L18:T18"/>
    <mergeCell ref="L17:T17"/>
    <mergeCell ref="W18:X18"/>
    <mergeCell ref="A29:L29"/>
    <mergeCell ref="M29:S29"/>
    <mergeCell ref="T29:Z29"/>
    <mergeCell ref="S21:Z21"/>
    <mergeCell ref="A23:G23"/>
    <mergeCell ref="H23:I23"/>
    <mergeCell ref="J23:M23"/>
    <mergeCell ref="N23:O23"/>
    <mergeCell ref="A22:J22"/>
    <mergeCell ref="K22:P22"/>
    <mergeCell ref="Q22:R22"/>
    <mergeCell ref="S22:Z22"/>
    <mergeCell ref="Y23:Z23"/>
    <mergeCell ref="A25:G25"/>
    <mergeCell ref="H25:Z26"/>
    <mergeCell ref="B46:X46"/>
    <mergeCell ref="A30:L30"/>
    <mergeCell ref="T30:Z30"/>
    <mergeCell ref="A31:L31"/>
    <mergeCell ref="M31:Q31"/>
    <mergeCell ref="C32:D32"/>
    <mergeCell ref="F32:H32"/>
    <mergeCell ref="J32:L32"/>
    <mergeCell ref="V32:X32"/>
    <mergeCell ref="M33:Q33"/>
    <mergeCell ref="E34:L34"/>
    <mergeCell ref="V34:X34"/>
    <mergeCell ref="A36:Z36"/>
    <mergeCell ref="A37:Z37"/>
    <mergeCell ref="A38:Z38"/>
    <mergeCell ref="B45:X45"/>
    <mergeCell ref="A9:Z9"/>
    <mergeCell ref="B41:Y41"/>
    <mergeCell ref="B42:Y42"/>
    <mergeCell ref="B43:Y43"/>
    <mergeCell ref="B44:Y44"/>
    <mergeCell ref="A39:Z39"/>
    <mergeCell ref="A40:Z40"/>
    <mergeCell ref="A26:G26"/>
    <mergeCell ref="A27:Z27"/>
    <mergeCell ref="A28:Z28"/>
    <mergeCell ref="A24:G24"/>
    <mergeCell ref="H24:J24"/>
    <mergeCell ref="K24:M24"/>
    <mergeCell ref="O24:T24"/>
    <mergeCell ref="U24:Y24"/>
    <mergeCell ref="A15:G16"/>
  </mergeCells>
  <phoneticPr fontId="1" type="noConversion"/>
  <pageMargins left="0.511811024" right="0.511811024" top="0.78740157499999996" bottom="0.78740157499999996" header="0.31496062000000002" footer="0.31496062000000002"/>
  <pageSetup paperSize="9" scale="9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50"/>
  <sheetViews>
    <sheetView view="pageBreakPreview" zoomScaleSheetLayoutView="100" workbookViewId="0">
      <selection activeCell="N8" sqref="N8:P8"/>
    </sheetView>
  </sheetViews>
  <sheetFormatPr defaultRowHeight="15"/>
  <cols>
    <col min="1" max="3" width="2.140625" customWidth="1"/>
    <col min="4" max="4" width="6.85546875" customWidth="1"/>
    <col min="5" max="6" width="2.140625" customWidth="1"/>
    <col min="7" max="7" width="3.28515625" customWidth="1"/>
    <col min="8" max="8" width="6.42578125" customWidth="1"/>
    <col min="9" max="11" width="2.140625" customWidth="1"/>
    <col min="12" max="12" width="2.85546875" customWidth="1"/>
    <col min="13" max="13" width="4.140625" customWidth="1"/>
    <col min="14" max="14" width="4.28515625" customWidth="1"/>
    <col min="15" max="15" width="7.140625" customWidth="1"/>
    <col min="16" max="16" width="6.42578125" customWidth="1"/>
    <col min="17" max="17" width="5" customWidth="1"/>
    <col min="18" max="19" width="2.140625" customWidth="1"/>
    <col min="20" max="20" width="5.7109375" customWidth="1"/>
    <col min="21" max="23" width="2.140625" customWidth="1"/>
    <col min="24" max="24" width="6.42578125" customWidth="1"/>
    <col min="25" max="25" width="2.42578125" customWidth="1"/>
    <col min="26" max="26" width="9.7109375" customWidth="1"/>
  </cols>
  <sheetData>
    <row r="1" spans="1:26" ht="15" customHeight="1">
      <c r="A1" s="253"/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4"/>
      <c r="N1" s="255" t="s">
        <v>256</v>
      </c>
      <c r="O1" s="256"/>
      <c r="P1" s="257"/>
      <c r="Q1" s="264"/>
      <c r="R1" s="253"/>
      <c r="S1" s="253"/>
      <c r="T1" s="253"/>
      <c r="U1" s="253"/>
      <c r="V1" s="253"/>
      <c r="W1" s="253"/>
      <c r="X1" s="253"/>
      <c r="Y1" s="253"/>
      <c r="Z1" s="253"/>
    </row>
    <row r="2" spans="1:26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4"/>
      <c r="N2" s="258"/>
      <c r="O2" s="259"/>
      <c r="P2" s="260"/>
      <c r="Q2" s="264"/>
      <c r="R2" s="253"/>
      <c r="S2" s="253"/>
      <c r="T2" s="253"/>
      <c r="U2" s="253"/>
      <c r="V2" s="253"/>
      <c r="W2" s="253"/>
      <c r="X2" s="253"/>
      <c r="Y2" s="253"/>
      <c r="Z2" s="253"/>
    </row>
    <row r="3" spans="1:26">
      <c r="A3" s="253"/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4"/>
      <c r="N3" s="258"/>
      <c r="O3" s="259"/>
      <c r="P3" s="260"/>
      <c r="Q3" s="264"/>
      <c r="R3" s="253"/>
      <c r="S3" s="253"/>
      <c r="T3" s="253"/>
      <c r="U3" s="253"/>
      <c r="V3" s="253"/>
      <c r="W3" s="253"/>
      <c r="X3" s="253"/>
      <c r="Y3" s="253"/>
      <c r="Z3" s="253"/>
    </row>
    <row r="4" spans="1:26">
      <c r="A4" s="253"/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4"/>
      <c r="N4" s="258"/>
      <c r="O4" s="259"/>
      <c r="P4" s="260"/>
      <c r="Q4" s="264"/>
      <c r="R4" s="253"/>
      <c r="S4" s="253"/>
      <c r="T4" s="253"/>
      <c r="U4" s="253"/>
      <c r="V4" s="253"/>
      <c r="W4" s="253"/>
      <c r="X4" s="253"/>
      <c r="Y4" s="253"/>
      <c r="Z4" s="253"/>
    </row>
    <row r="5" spans="1:26" ht="22.5" customHeight="1" thickBot="1">
      <c r="A5" s="253"/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4"/>
      <c r="N5" s="261"/>
      <c r="O5" s="262"/>
      <c r="P5" s="263"/>
      <c r="Q5" s="264"/>
      <c r="R5" s="253"/>
      <c r="S5" s="253"/>
      <c r="T5" s="253"/>
      <c r="U5" s="253"/>
      <c r="V5" s="253"/>
      <c r="W5" s="253"/>
      <c r="X5" s="253"/>
      <c r="Y5" s="253"/>
      <c r="Z5" s="253"/>
    </row>
    <row r="6" spans="1:26">
      <c r="A6" s="253"/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</row>
    <row r="7" spans="1:26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51" t="str">
        <f>'TODOS OS REPORTES'!Z12</f>
        <v xml:space="preserve"> </v>
      </c>
      <c r="O7" s="251"/>
      <c r="P7" s="251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251"/>
      <c r="O8" s="251"/>
      <c r="P8" s="251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30" customHeight="1">
      <c r="A9" s="250" t="s">
        <v>257</v>
      </c>
      <c r="B9" s="250"/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</row>
    <row r="10" spans="1:26" ht="18.75">
      <c r="A10" s="358" t="s">
        <v>258</v>
      </c>
      <c r="B10" s="358"/>
      <c r="C10" s="358"/>
      <c r="D10" s="358"/>
      <c r="E10" s="358"/>
      <c r="F10" s="358"/>
      <c r="G10" s="358"/>
      <c r="H10" s="358"/>
      <c r="I10" s="358"/>
      <c r="J10" s="358"/>
      <c r="K10" s="358"/>
      <c r="L10" s="358"/>
      <c r="M10" s="358"/>
      <c r="N10" s="358"/>
      <c r="O10" s="358"/>
      <c r="P10" s="358"/>
      <c r="Q10" s="358"/>
      <c r="R10" s="358"/>
      <c r="S10" s="358"/>
      <c r="T10" s="358"/>
      <c r="U10" s="358"/>
      <c r="V10" s="358"/>
      <c r="W10" s="358"/>
      <c r="X10" s="358"/>
      <c r="Y10" s="358"/>
      <c r="Z10" s="358"/>
    </row>
    <row r="11" spans="1:26">
      <c r="A11" s="359" t="s">
        <v>259</v>
      </c>
      <c r="B11" s="359"/>
      <c r="C11" s="359"/>
      <c r="D11" s="359"/>
      <c r="E11" s="359"/>
      <c r="F11" s="359"/>
      <c r="G11" s="359"/>
      <c r="H11" s="359"/>
      <c r="I11" s="359"/>
      <c r="J11" s="359"/>
      <c r="K11" s="359"/>
      <c r="L11" s="359"/>
      <c r="M11" s="359"/>
      <c r="N11" s="359"/>
      <c r="O11" s="359"/>
      <c r="P11" s="359"/>
      <c r="Q11" s="359"/>
      <c r="R11" s="359"/>
      <c r="S11" s="359"/>
      <c r="T11" s="359"/>
      <c r="U11" s="359"/>
      <c r="V11" s="359"/>
      <c r="W11" s="359"/>
      <c r="X11" s="359"/>
      <c r="Y11" s="359"/>
      <c r="Z11" s="359"/>
    </row>
    <row r="12" spans="1:26" s="14" customFormat="1" ht="12">
      <c r="A12" s="360"/>
      <c r="B12" s="361"/>
      <c r="C12" s="361"/>
      <c r="D12" s="361"/>
      <c r="E12" s="362" t="str">
        <f>'TODOS OS REPORTES'!D25</f>
        <v xml:space="preserve"> </v>
      </c>
      <c r="F12" s="362"/>
      <c r="G12" s="362"/>
      <c r="H12" s="362"/>
      <c r="I12" s="362"/>
      <c r="J12" s="363"/>
      <c r="K12" s="360" t="s">
        <v>260</v>
      </c>
      <c r="L12" s="361"/>
      <c r="M12" s="361"/>
      <c r="N12" s="361"/>
      <c r="O12" s="361"/>
      <c r="P12" s="361"/>
      <c r="Q12" s="364" t="str">
        <f>'TODOS OS REPORTES'!B12</f>
        <v xml:space="preserve"> </v>
      </c>
      <c r="R12" s="364"/>
      <c r="S12" s="364"/>
      <c r="T12" s="364"/>
      <c r="U12" s="364"/>
      <c r="V12" s="364"/>
      <c r="W12" s="364"/>
      <c r="X12" s="364"/>
      <c r="Y12" s="364"/>
      <c r="Z12" s="365"/>
    </row>
    <row r="13" spans="1:26" s="14" customFormat="1" ht="12.75">
      <c r="A13" s="366" t="s">
        <v>261</v>
      </c>
      <c r="B13" s="367"/>
      <c r="C13" s="367"/>
      <c r="D13" s="367"/>
      <c r="E13" s="367"/>
      <c r="F13" s="367"/>
      <c r="G13" s="367"/>
      <c r="H13" s="367"/>
      <c r="I13" s="367"/>
      <c r="J13" s="367"/>
      <c r="K13" s="367"/>
      <c r="L13" s="367"/>
      <c r="M13" s="367"/>
      <c r="N13" s="367"/>
      <c r="O13" s="367"/>
      <c r="P13" s="367"/>
      <c r="Q13" s="367"/>
      <c r="R13" s="367"/>
      <c r="S13" s="367"/>
      <c r="T13" s="367"/>
      <c r="U13" s="367"/>
      <c r="V13" s="367"/>
      <c r="W13" s="367"/>
      <c r="X13" s="367"/>
      <c r="Y13" s="367"/>
      <c r="Z13" s="368"/>
    </row>
    <row r="14" spans="1:26" s="14" customFormat="1" ht="12" customHeight="1">
      <c r="A14" s="301" t="s">
        <v>262</v>
      </c>
      <c r="B14" s="302"/>
      <c r="C14" s="302"/>
      <c r="D14" s="302"/>
      <c r="E14" s="302"/>
      <c r="F14" s="302"/>
      <c r="G14" s="303"/>
      <c r="H14" s="369" t="s">
        <v>263</v>
      </c>
      <c r="I14" s="370"/>
      <c r="J14" s="370"/>
      <c r="K14" s="370"/>
      <c r="L14" s="370"/>
      <c r="M14" s="370"/>
      <c r="N14" s="371" t="str">
        <f>'TODOS OS REPORTES'!F12</f>
        <v xml:space="preserve"> </v>
      </c>
      <c r="O14" s="372"/>
      <c r="P14" s="370" t="s">
        <v>264</v>
      </c>
      <c r="Q14" s="370"/>
      <c r="R14" s="302"/>
      <c r="S14" s="302"/>
      <c r="T14" s="303"/>
      <c r="U14" s="369" t="s">
        <v>265</v>
      </c>
      <c r="V14" s="370"/>
      <c r="W14" s="370"/>
      <c r="X14" s="370"/>
      <c r="Y14" s="370"/>
      <c r="Z14" s="373"/>
    </row>
    <row r="15" spans="1:26" s="14" customFormat="1" ht="12">
      <c r="A15" s="332" t="str">
        <f>'TODOS OS REPORTES'!E12</f>
        <v xml:space="preserve"> </v>
      </c>
      <c r="B15" s="306"/>
      <c r="C15" s="306"/>
      <c r="D15" s="306"/>
      <c r="E15" s="306"/>
      <c r="F15" s="306"/>
      <c r="G15" s="307"/>
      <c r="H15" s="334" t="s">
        <v>30</v>
      </c>
      <c r="I15" s="335"/>
      <c r="J15" s="335"/>
      <c r="K15" s="335"/>
      <c r="L15" s="335"/>
      <c r="M15" s="335"/>
      <c r="N15" s="335"/>
      <c r="O15" s="336"/>
      <c r="P15" s="337" t="str">
        <f>'TODOS OS REPORTES'!H12</f>
        <v xml:space="preserve"> </v>
      </c>
      <c r="Q15" s="337"/>
      <c r="R15" s="337"/>
      <c r="S15" s="337"/>
      <c r="T15" s="338"/>
      <c r="U15" s="44" t="str">
        <f>IF('TODOS OS REPORTES'!O12="SIM","X"," ")</f>
        <v xml:space="preserve"> </v>
      </c>
      <c r="V15" s="374" t="s">
        <v>266</v>
      </c>
      <c r="W15" s="374"/>
      <c r="X15" s="374"/>
      <c r="Y15" s="374"/>
      <c r="Z15" s="16" t="str">
        <f>IF('TODOS OS REPORTES'!O12="SIM",'TODOS OS REPORTES'!Q12," ")</f>
        <v xml:space="preserve"> </v>
      </c>
    </row>
    <row r="16" spans="1:26" s="14" customFormat="1" ht="12" customHeight="1">
      <c r="A16" s="333"/>
      <c r="B16" s="319"/>
      <c r="C16" s="319"/>
      <c r="D16" s="319"/>
      <c r="E16" s="319"/>
      <c r="F16" s="319"/>
      <c r="G16" s="320"/>
      <c r="H16" s="344" t="s">
        <v>267</v>
      </c>
      <c r="I16" s="345"/>
      <c r="J16" s="345"/>
      <c r="K16" s="345"/>
      <c r="L16" s="345"/>
      <c r="M16" s="345"/>
      <c r="N16" s="346" t="str">
        <f>'TODOS OS REPORTES'!G12</f>
        <v xml:space="preserve"> </v>
      </c>
      <c r="O16" s="347"/>
      <c r="P16" s="348" t="s">
        <v>30</v>
      </c>
      <c r="Q16" s="348"/>
      <c r="R16" s="349"/>
      <c r="S16" s="349"/>
      <c r="T16" s="350"/>
      <c r="U16" s="52" t="str">
        <f>IF('TODOS OS REPORTES'!O12="NÃO","X"," ")</f>
        <v xml:space="preserve"> </v>
      </c>
      <c r="V16" s="351" t="s">
        <v>268</v>
      </c>
      <c r="W16" s="351"/>
      <c r="X16" s="351"/>
      <c r="Y16" s="351"/>
      <c r="Z16" s="17"/>
    </row>
    <row r="17" spans="1:27" s="14" customFormat="1" ht="12">
      <c r="A17" s="265" t="s">
        <v>269</v>
      </c>
      <c r="B17" s="266"/>
      <c r="C17" s="266"/>
      <c r="D17" s="266"/>
      <c r="E17" s="266"/>
      <c r="F17" s="266"/>
      <c r="G17" s="323"/>
      <c r="H17" s="265" t="s">
        <v>270</v>
      </c>
      <c r="I17" s="266"/>
      <c r="J17" s="266"/>
      <c r="K17" s="343"/>
      <c r="L17" s="341" t="s">
        <v>271</v>
      </c>
      <c r="M17" s="342"/>
      <c r="N17" s="342"/>
      <c r="O17" s="342"/>
      <c r="P17" s="342"/>
      <c r="Q17" s="342"/>
      <c r="R17" s="342"/>
      <c r="S17" s="342"/>
      <c r="T17" s="343"/>
      <c r="U17" s="265" t="s">
        <v>272</v>
      </c>
      <c r="V17" s="266"/>
      <c r="W17" s="266"/>
      <c r="X17" s="266"/>
      <c r="Y17" s="266"/>
      <c r="Z17" s="323"/>
    </row>
    <row r="18" spans="1:27" s="14" customFormat="1" ht="12">
      <c r="A18" s="352" t="str">
        <f>'TODOS OS REPORTES'!D12</f>
        <v xml:space="preserve"> </v>
      </c>
      <c r="B18" s="353"/>
      <c r="C18" s="353"/>
      <c r="D18" s="353"/>
      <c r="E18" s="353"/>
      <c r="F18" s="353"/>
      <c r="G18" s="354"/>
      <c r="H18" s="355" t="str">
        <f>'TODOS OS REPORTES'!I12</f>
        <v xml:space="preserve"> </v>
      </c>
      <c r="I18" s="356"/>
      <c r="J18" s="356"/>
      <c r="K18" s="357"/>
      <c r="L18" s="271" t="str">
        <f>'TODOS OS REPORTES'!J12</f>
        <v xml:space="preserve"> </v>
      </c>
      <c r="M18" s="272"/>
      <c r="N18" s="272"/>
      <c r="O18" s="272"/>
      <c r="P18" s="272"/>
      <c r="Q18" s="272"/>
      <c r="R18" s="272"/>
      <c r="S18" s="272"/>
      <c r="T18" s="273"/>
      <c r="U18" s="18"/>
      <c r="V18" s="44" t="str">
        <f>IF('TODOS OS REPORTES'!L12="IMC","X"," ")</f>
        <v xml:space="preserve"> </v>
      </c>
      <c r="W18" s="339" t="s">
        <v>52</v>
      </c>
      <c r="X18" s="340"/>
      <c r="Y18" s="52" t="str">
        <f>IF('TODOS OS REPORTES'!L12="VMC","X"," ")</f>
        <v xml:space="preserve"> </v>
      </c>
      <c r="Z18" s="19" t="s">
        <v>273</v>
      </c>
    </row>
    <row r="19" spans="1:27" s="14" customFormat="1" ht="12">
      <c r="A19" s="317" t="s">
        <v>274</v>
      </c>
      <c r="B19" s="318"/>
      <c r="C19" s="318"/>
      <c r="D19" s="318"/>
      <c r="E19" s="304" t="str">
        <f>CONCATENATE('TODOS OS REPORTES'!M12," - ",'TODOS OS REPORTES'!N12)</f>
        <v xml:space="preserve">  -  </v>
      </c>
      <c r="F19" s="304"/>
      <c r="G19" s="304"/>
      <c r="H19" s="304"/>
      <c r="I19" s="304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4"/>
      <c r="V19" s="304"/>
      <c r="W19" s="304"/>
      <c r="X19" s="304"/>
      <c r="Y19" s="304"/>
      <c r="Z19" s="305"/>
    </row>
    <row r="20" spans="1:27" s="14" customFormat="1" ht="12">
      <c r="A20" s="325" t="s">
        <v>275</v>
      </c>
      <c r="B20" s="326"/>
      <c r="C20" s="326"/>
      <c r="D20" s="326"/>
      <c r="E20" s="319"/>
      <c r="F20" s="319"/>
      <c r="G20" s="319"/>
      <c r="H20" s="319"/>
      <c r="I20" s="319"/>
      <c r="J20" s="319"/>
      <c r="K20" s="319"/>
      <c r="L20" s="319"/>
      <c r="M20" s="319"/>
      <c r="N20" s="319"/>
      <c r="O20" s="319"/>
      <c r="P20" s="319"/>
      <c r="Q20" s="319"/>
      <c r="R20" s="319"/>
      <c r="S20" s="319"/>
      <c r="T20" s="319"/>
      <c r="U20" s="319"/>
      <c r="V20" s="319"/>
      <c r="W20" s="319"/>
      <c r="X20" s="319"/>
      <c r="Y20" s="319"/>
      <c r="Z20" s="320"/>
    </row>
    <row r="21" spans="1:27" s="14" customFormat="1" ht="15" customHeight="1">
      <c r="A21" s="265" t="s">
        <v>276</v>
      </c>
      <c r="B21" s="266"/>
      <c r="C21" s="266"/>
      <c r="D21" s="266"/>
      <c r="E21" s="266"/>
      <c r="F21" s="266"/>
      <c r="G21" s="266"/>
      <c r="H21" s="266"/>
      <c r="I21" s="266"/>
      <c r="J21" s="323"/>
      <c r="K21" s="324" t="s">
        <v>277</v>
      </c>
      <c r="L21" s="266"/>
      <c r="M21" s="266"/>
      <c r="N21" s="266"/>
      <c r="O21" s="266"/>
      <c r="P21" s="266"/>
      <c r="Q21" s="266"/>
      <c r="R21" s="323"/>
      <c r="S21" s="265" t="s">
        <v>278</v>
      </c>
      <c r="T21" s="266"/>
      <c r="U21" s="266"/>
      <c r="V21" s="266"/>
      <c r="W21" s="266"/>
      <c r="X21" s="266"/>
      <c r="Y21" s="266"/>
      <c r="Z21" s="323"/>
    </row>
    <row r="22" spans="1:27" s="14" customFormat="1" ht="12" customHeight="1">
      <c r="A22" s="271" t="str">
        <f>'TODOS OS REPORTES'!P12</f>
        <v xml:space="preserve"> </v>
      </c>
      <c r="B22" s="272"/>
      <c r="C22" s="272"/>
      <c r="D22" s="272"/>
      <c r="E22" s="272"/>
      <c r="F22" s="272"/>
      <c r="G22" s="272"/>
      <c r="H22" s="272"/>
      <c r="I22" s="272"/>
      <c r="J22" s="273"/>
      <c r="K22" s="312" t="s">
        <v>279</v>
      </c>
      <c r="L22" s="313"/>
      <c r="M22" s="313"/>
      <c r="N22" s="313"/>
      <c r="O22" s="313"/>
      <c r="P22" s="313"/>
      <c r="Q22" s="327" t="str">
        <f>'TODOS OS REPORTES'!S12</f>
        <v xml:space="preserve"> </v>
      </c>
      <c r="R22" s="328"/>
      <c r="S22" s="329" t="str">
        <f>'TODOS OS REPORTES'!R12</f>
        <v xml:space="preserve"> </v>
      </c>
      <c r="T22" s="330"/>
      <c r="U22" s="330"/>
      <c r="V22" s="330"/>
      <c r="W22" s="330"/>
      <c r="X22" s="330"/>
      <c r="Y22" s="330"/>
      <c r="Z22" s="328"/>
    </row>
    <row r="23" spans="1:27" s="14" customFormat="1" ht="15" customHeight="1">
      <c r="A23" s="265" t="s">
        <v>280</v>
      </c>
      <c r="B23" s="266"/>
      <c r="C23" s="266"/>
      <c r="D23" s="266"/>
      <c r="E23" s="266"/>
      <c r="F23" s="266"/>
      <c r="G23" s="266"/>
      <c r="H23" s="321" t="s">
        <v>281</v>
      </c>
      <c r="I23" s="321"/>
      <c r="J23" s="322" t="str">
        <f>'TODOS OS REPORTES'!AG12</f>
        <v xml:space="preserve"> </v>
      </c>
      <c r="K23" s="322"/>
      <c r="L23" s="322"/>
      <c r="M23" s="322"/>
      <c r="N23" s="321" t="s">
        <v>282</v>
      </c>
      <c r="O23" s="321"/>
      <c r="P23" s="322" t="str">
        <f>'TODOS OS REPORTES'!AH12</f>
        <v xml:space="preserve"> </v>
      </c>
      <c r="Q23" s="322"/>
      <c r="R23" s="321" t="s">
        <v>283</v>
      </c>
      <c r="S23" s="321"/>
      <c r="T23" s="321"/>
      <c r="U23" s="322" t="str">
        <f>'TODOS OS REPORTES'!AK12</f>
        <v xml:space="preserve"> </v>
      </c>
      <c r="V23" s="322"/>
      <c r="W23" s="322"/>
      <c r="X23" s="20" t="s">
        <v>284</v>
      </c>
      <c r="Y23" s="322" t="str">
        <f>'TODOS OS REPORTES'!AL12</f>
        <v xml:space="preserve"> </v>
      </c>
      <c r="Z23" s="331"/>
    </row>
    <row r="24" spans="1:27" s="14" customFormat="1" ht="12">
      <c r="A24" s="314" t="s">
        <v>285</v>
      </c>
      <c r="B24" s="315"/>
      <c r="C24" s="315"/>
      <c r="D24" s="315"/>
      <c r="E24" s="315"/>
      <c r="F24" s="315"/>
      <c r="G24" s="315"/>
      <c r="H24" s="295" t="s">
        <v>286</v>
      </c>
      <c r="I24" s="295"/>
      <c r="J24" s="295"/>
      <c r="K24" s="316" t="str">
        <f>'TODOS OS REPORTES'!AI12</f>
        <v xml:space="preserve"> </v>
      </c>
      <c r="L24" s="316"/>
      <c r="M24" s="316"/>
      <c r="N24" s="67" t="s">
        <v>287</v>
      </c>
      <c r="O24" s="316" t="str">
        <f>'TODOS OS REPORTES'!AJ12</f>
        <v xml:space="preserve"> </v>
      </c>
      <c r="P24" s="316"/>
      <c r="Q24" s="316"/>
      <c r="R24" s="316"/>
      <c r="S24" s="316"/>
      <c r="T24" s="316"/>
      <c r="U24" s="295" t="s">
        <v>288</v>
      </c>
      <c r="V24" s="295"/>
      <c r="W24" s="295"/>
      <c r="X24" s="295"/>
      <c r="Y24" s="295"/>
      <c r="Z24" s="21" t="str">
        <f>'TODOS OS REPORTES'!AF12</f>
        <v xml:space="preserve"> </v>
      </c>
    </row>
    <row r="25" spans="1:27" s="14" customFormat="1" ht="12">
      <c r="A25" s="265" t="s">
        <v>289</v>
      </c>
      <c r="B25" s="266"/>
      <c r="C25" s="266"/>
      <c r="D25" s="266"/>
      <c r="E25" s="266"/>
      <c r="F25" s="266"/>
      <c r="G25" s="266"/>
      <c r="H25" s="304" t="str">
        <f>'TODOS OS REPORTES'!AB12</f>
        <v xml:space="preserve"> </v>
      </c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4"/>
      <c r="Y25" s="304"/>
      <c r="Z25" s="305"/>
    </row>
    <row r="26" spans="1:27" s="14" customFormat="1" ht="12">
      <c r="A26" s="308" t="s">
        <v>290</v>
      </c>
      <c r="B26" s="281"/>
      <c r="C26" s="281"/>
      <c r="D26" s="281"/>
      <c r="E26" s="281"/>
      <c r="F26" s="281"/>
      <c r="G26" s="281"/>
      <c r="H26" s="306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6"/>
      <c r="W26" s="306"/>
      <c r="X26" s="306"/>
      <c r="Y26" s="306"/>
      <c r="Z26" s="307"/>
    </row>
    <row r="27" spans="1:27" s="14" customFormat="1" ht="12" customHeight="1">
      <c r="A27" s="309" t="s">
        <v>291</v>
      </c>
      <c r="B27" s="310"/>
      <c r="C27" s="310"/>
      <c r="D27" s="310"/>
      <c r="E27" s="310"/>
      <c r="F27" s="310"/>
      <c r="G27" s="310"/>
      <c r="H27" s="310"/>
      <c r="I27" s="310"/>
      <c r="J27" s="310"/>
      <c r="K27" s="310"/>
      <c r="L27" s="310"/>
      <c r="M27" s="310"/>
      <c r="N27" s="310"/>
      <c r="O27" s="310"/>
      <c r="P27" s="310"/>
      <c r="Q27" s="310"/>
      <c r="R27" s="310"/>
      <c r="S27" s="310"/>
      <c r="T27" s="310"/>
      <c r="U27" s="310"/>
      <c r="V27" s="310"/>
      <c r="W27" s="310"/>
      <c r="X27" s="310"/>
      <c r="Y27" s="310"/>
      <c r="Z27" s="311"/>
    </row>
    <row r="28" spans="1:27" s="14" customFormat="1" ht="12.75">
      <c r="A28" s="268" t="s">
        <v>292</v>
      </c>
      <c r="B28" s="269"/>
      <c r="C28" s="269"/>
      <c r="D28" s="269"/>
      <c r="E28" s="269"/>
      <c r="F28" s="269"/>
      <c r="G28" s="269"/>
      <c r="H28" s="269"/>
      <c r="I28" s="269"/>
      <c r="J28" s="269"/>
      <c r="K28" s="269"/>
      <c r="L28" s="269"/>
      <c r="M28" s="269"/>
      <c r="N28" s="269"/>
      <c r="O28" s="269"/>
      <c r="P28" s="269"/>
      <c r="Q28" s="269"/>
      <c r="R28" s="269"/>
      <c r="S28" s="269"/>
      <c r="T28" s="269"/>
      <c r="U28" s="269"/>
      <c r="V28" s="269"/>
      <c r="W28" s="269"/>
      <c r="X28" s="269"/>
      <c r="Y28" s="269"/>
      <c r="Z28" s="270"/>
    </row>
    <row r="29" spans="1:27" s="14" customFormat="1" ht="12" customHeight="1">
      <c r="A29" s="298" t="s">
        <v>293</v>
      </c>
      <c r="B29" s="299"/>
      <c r="C29" s="299"/>
      <c r="D29" s="299"/>
      <c r="E29" s="299"/>
      <c r="F29" s="299"/>
      <c r="G29" s="299"/>
      <c r="H29" s="299"/>
      <c r="I29" s="299"/>
      <c r="J29" s="299"/>
      <c r="K29" s="299"/>
      <c r="L29" s="300"/>
      <c r="M29" s="301" t="s">
        <v>294</v>
      </c>
      <c r="N29" s="302"/>
      <c r="O29" s="302"/>
      <c r="P29" s="302"/>
      <c r="Q29" s="302"/>
      <c r="R29" s="302"/>
      <c r="S29" s="303"/>
      <c r="T29" s="302" t="s">
        <v>295</v>
      </c>
      <c r="U29" s="302"/>
      <c r="V29" s="302"/>
      <c r="W29" s="302"/>
      <c r="X29" s="302"/>
      <c r="Y29" s="302"/>
      <c r="Z29" s="303"/>
    </row>
    <row r="30" spans="1:27" s="14" customFormat="1" ht="12">
      <c r="A30" s="297" t="str">
        <f>'TODOS OS REPORTES'!Q12</f>
        <v xml:space="preserve"> </v>
      </c>
      <c r="B30" s="294"/>
      <c r="C30" s="294"/>
      <c r="D30" s="294"/>
      <c r="E30" s="294"/>
      <c r="F30" s="294"/>
      <c r="G30" s="294"/>
      <c r="H30" s="294"/>
      <c r="I30" s="294"/>
      <c r="J30" s="294"/>
      <c r="K30" s="294"/>
      <c r="L30" s="294"/>
      <c r="M30" s="22"/>
      <c r="N30" s="13"/>
      <c r="O30" s="13"/>
      <c r="P30" s="13"/>
      <c r="Q30" s="13"/>
      <c r="R30" s="13"/>
      <c r="S30" s="17"/>
      <c r="T30" s="292" t="s">
        <v>296</v>
      </c>
      <c r="U30" s="292"/>
      <c r="V30" s="292"/>
      <c r="W30" s="292"/>
      <c r="X30" s="292"/>
      <c r="Y30" s="292"/>
      <c r="Z30" s="293"/>
    </row>
    <row r="31" spans="1:27" s="14" customFormat="1" ht="12">
      <c r="A31" s="280" t="s">
        <v>297</v>
      </c>
      <c r="B31" s="281"/>
      <c r="C31" s="281"/>
      <c r="D31" s="281"/>
      <c r="E31" s="281"/>
      <c r="F31" s="281"/>
      <c r="G31" s="281"/>
      <c r="H31" s="281"/>
      <c r="I31" s="281"/>
      <c r="J31" s="281"/>
      <c r="K31" s="281"/>
      <c r="L31" s="296"/>
      <c r="M31" s="291" t="s">
        <v>298</v>
      </c>
      <c r="N31" s="292"/>
      <c r="O31" s="292"/>
      <c r="P31" s="292"/>
      <c r="Q31" s="293"/>
      <c r="R31" s="15" t="str">
        <f>IF(S22&gt;0,"X"," ")</f>
        <v>X</v>
      </c>
      <c r="S31" s="17"/>
      <c r="T31" s="13"/>
      <c r="U31" s="13"/>
      <c r="V31" s="13"/>
      <c r="W31" s="13"/>
      <c r="X31" s="13"/>
      <c r="Y31" s="13"/>
      <c r="Z31" s="17"/>
    </row>
    <row r="32" spans="1:27" s="14" customFormat="1" ht="12">
      <c r="A32" s="22"/>
      <c r="B32" s="15" t="str">
        <f>IF('TODOS OS REPORTES'!U12="MODO C","X"," ")</f>
        <v xml:space="preserve"> </v>
      </c>
      <c r="C32" s="280" t="s">
        <v>299</v>
      </c>
      <c r="D32" s="296"/>
      <c r="E32" s="16" t="str">
        <f>IF('TODOS OS REPORTES'!U12="PILOTO","X"," ")</f>
        <v xml:space="preserve"> </v>
      </c>
      <c r="F32" s="280" t="s">
        <v>300</v>
      </c>
      <c r="G32" s="281"/>
      <c r="H32" s="296"/>
      <c r="I32" s="15" t="str">
        <f>IF('TODOS OS REPORTES'!U12="ADS","X"," ")</f>
        <v xml:space="preserve"> </v>
      </c>
      <c r="J32" s="280" t="s">
        <v>301</v>
      </c>
      <c r="K32" s="281"/>
      <c r="L32" s="281"/>
      <c r="M32" s="23"/>
      <c r="N32" s="24"/>
      <c r="O32" s="24"/>
      <c r="P32" s="24"/>
      <c r="Q32" s="24"/>
      <c r="R32" s="25"/>
      <c r="S32" s="17"/>
      <c r="T32" s="13"/>
      <c r="U32" s="15" t="str">
        <f>IF(MID('TODOS OS REPORTES'!Q12,3,1)="0","X"," ")</f>
        <v xml:space="preserve"> </v>
      </c>
      <c r="V32" s="280" t="s">
        <v>302</v>
      </c>
      <c r="W32" s="281"/>
      <c r="X32" s="281"/>
      <c r="Y32" s="13"/>
      <c r="Z32" s="13"/>
      <c r="AA32" s="26"/>
    </row>
    <row r="33" spans="1:27" s="14" customFormat="1" ht="12">
      <c r="A33" s="22"/>
      <c r="B33" s="27"/>
      <c r="C33" s="28"/>
      <c r="D33" s="28"/>
      <c r="E33" s="27"/>
      <c r="F33" s="28"/>
      <c r="G33" s="28"/>
      <c r="H33" s="28"/>
      <c r="I33" s="27"/>
      <c r="J33" s="28"/>
      <c r="K33" s="28"/>
      <c r="L33" s="28"/>
      <c r="M33" s="291" t="s">
        <v>303</v>
      </c>
      <c r="N33" s="292"/>
      <c r="O33" s="292"/>
      <c r="P33" s="292"/>
      <c r="Q33" s="293"/>
      <c r="R33" s="15" t="str">
        <f>IF(S22&lt;0,"X"," ")</f>
        <v xml:space="preserve"> </v>
      </c>
      <c r="S33" s="17"/>
      <c r="T33" s="13"/>
      <c r="U33" s="27"/>
      <c r="V33" s="28"/>
      <c r="W33" s="28"/>
      <c r="X33" s="28"/>
      <c r="Y33" s="13"/>
      <c r="Z33" s="28"/>
      <c r="AA33" s="26"/>
    </row>
    <row r="34" spans="1:27" s="14" customFormat="1" ht="12">
      <c r="A34" s="13"/>
      <c r="B34" s="13"/>
      <c r="C34" s="15" t="str">
        <f>IF(AND('TODOS OS REPORTES'!U12&lt;&gt;"MODO C",'TODOS OS REPORTES'!U12&lt;&gt;"PILOTO",'TODOS OS REPORTES'!U12&lt;&gt;"ADS"),"X"," ")</f>
        <v>X</v>
      </c>
      <c r="D34" s="13" t="s">
        <v>304</v>
      </c>
      <c r="E34" s="294" t="str">
        <f>IF(C34="X",'TODOS OS REPORTES'!U12," ")</f>
        <v xml:space="preserve"> </v>
      </c>
      <c r="F34" s="294"/>
      <c r="G34" s="294"/>
      <c r="H34" s="294"/>
      <c r="I34" s="294"/>
      <c r="J34" s="294"/>
      <c r="K34" s="294"/>
      <c r="L34" s="294"/>
      <c r="M34" s="23"/>
      <c r="N34" s="24"/>
      <c r="O34" s="24"/>
      <c r="P34" s="24"/>
      <c r="Q34" s="24"/>
      <c r="R34" s="27"/>
      <c r="S34" s="13"/>
      <c r="T34" s="22"/>
      <c r="U34" s="15" t="str">
        <f>IF(MID('TODOS OS REPORTES'!Q12,3,1)&lt;&gt;"0","X"," ")</f>
        <v>X</v>
      </c>
      <c r="V34" s="280" t="s">
        <v>268</v>
      </c>
      <c r="W34" s="281"/>
      <c r="X34" s="281"/>
      <c r="Y34" s="13"/>
      <c r="Z34" s="13"/>
      <c r="AA34" s="26"/>
    </row>
    <row r="35" spans="1:27" s="14" customFormat="1" ht="12">
      <c r="A35" s="29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1"/>
      <c r="N35" s="32"/>
      <c r="O35" s="32"/>
      <c r="P35" s="32"/>
      <c r="Q35" s="32"/>
      <c r="R35" s="33"/>
      <c r="S35" s="30"/>
      <c r="T35" s="29"/>
      <c r="U35" s="30"/>
      <c r="V35" s="30"/>
      <c r="W35" s="30"/>
      <c r="X35" s="30"/>
      <c r="Y35" s="30"/>
      <c r="Z35" s="30"/>
      <c r="AA35" s="26"/>
    </row>
    <row r="36" spans="1:27" s="14" customFormat="1" ht="12.75">
      <c r="A36" s="282" t="s">
        <v>305</v>
      </c>
      <c r="B36" s="283"/>
      <c r="C36" s="283"/>
      <c r="D36" s="283"/>
      <c r="E36" s="283"/>
      <c r="F36" s="283"/>
      <c r="G36" s="283"/>
      <c r="H36" s="283"/>
      <c r="I36" s="283"/>
      <c r="J36" s="283"/>
      <c r="K36" s="283"/>
      <c r="L36" s="283"/>
      <c r="M36" s="283"/>
      <c r="N36" s="283"/>
      <c r="O36" s="283"/>
      <c r="P36" s="283"/>
      <c r="Q36" s="283"/>
      <c r="R36" s="283"/>
      <c r="S36" s="283"/>
      <c r="T36" s="283"/>
      <c r="U36" s="283"/>
      <c r="V36" s="283"/>
      <c r="W36" s="283"/>
      <c r="X36" s="283"/>
      <c r="Y36" s="283"/>
      <c r="Z36" s="284"/>
    </row>
    <row r="37" spans="1:27" s="14" customFormat="1" ht="23.25" customHeight="1">
      <c r="A37" s="285" t="s">
        <v>306</v>
      </c>
      <c r="B37" s="286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  <c r="Z37" s="287"/>
    </row>
    <row r="38" spans="1:27" s="14" customFormat="1" ht="120" customHeight="1">
      <c r="A38" s="288" t="str">
        <f>'TODOS OS REPORTES'!AC12</f>
        <v xml:space="preserve"> </v>
      </c>
      <c r="B38" s="289"/>
      <c r="C38" s="289"/>
      <c r="D38" s="289"/>
      <c r="E38" s="289"/>
      <c r="F38" s="289"/>
      <c r="G38" s="289"/>
      <c r="H38" s="289"/>
      <c r="I38" s="289"/>
      <c r="J38" s="289"/>
      <c r="K38" s="289"/>
      <c r="L38" s="289"/>
      <c r="M38" s="289"/>
      <c r="N38" s="289"/>
      <c r="O38" s="289"/>
      <c r="P38" s="289"/>
      <c r="Q38" s="289"/>
      <c r="R38" s="289"/>
      <c r="S38" s="289"/>
      <c r="T38" s="289"/>
      <c r="U38" s="289"/>
      <c r="V38" s="289"/>
      <c r="W38" s="289"/>
      <c r="X38" s="289"/>
      <c r="Y38" s="289"/>
      <c r="Z38" s="290"/>
    </row>
    <row r="39" spans="1:27" s="14" customFormat="1" ht="12">
      <c r="A39" s="274" t="s">
        <v>307</v>
      </c>
      <c r="B39" s="275"/>
      <c r="C39" s="275"/>
      <c r="D39" s="275"/>
      <c r="E39" s="275"/>
      <c r="F39" s="275"/>
      <c r="G39" s="275"/>
      <c r="H39" s="275"/>
      <c r="I39" s="275"/>
      <c r="J39" s="275"/>
      <c r="K39" s="275"/>
      <c r="L39" s="275"/>
      <c r="M39" s="275"/>
      <c r="N39" s="275"/>
      <c r="O39" s="275"/>
      <c r="P39" s="275"/>
      <c r="Q39" s="275"/>
      <c r="R39" s="275"/>
      <c r="S39" s="275"/>
      <c r="T39" s="275"/>
      <c r="U39" s="275"/>
      <c r="V39" s="275"/>
      <c r="W39" s="275"/>
      <c r="X39" s="275"/>
      <c r="Y39" s="275"/>
      <c r="Z39" s="276"/>
    </row>
    <row r="40" spans="1:27" s="14" customFormat="1" ht="60" customHeight="1">
      <c r="A40" s="277" t="str">
        <f>'TODOS OS REPORTES'!AD12</f>
        <v xml:space="preserve"> </v>
      </c>
      <c r="B40" s="278"/>
      <c r="C40" s="278"/>
      <c r="D40" s="278"/>
      <c r="E40" s="278"/>
      <c r="F40" s="278"/>
      <c r="G40" s="278"/>
      <c r="H40" s="278"/>
      <c r="I40" s="278"/>
      <c r="J40" s="278"/>
      <c r="K40" s="278"/>
      <c r="L40" s="278"/>
      <c r="M40" s="278"/>
      <c r="N40" s="278"/>
      <c r="O40" s="278"/>
      <c r="P40" s="278"/>
      <c r="Q40" s="278"/>
      <c r="R40" s="278"/>
      <c r="S40" s="278"/>
      <c r="T40" s="278"/>
      <c r="U40" s="278"/>
      <c r="V40" s="278"/>
      <c r="W40" s="278"/>
      <c r="X40" s="278"/>
      <c r="Y40" s="278"/>
      <c r="Z40" s="279"/>
    </row>
    <row r="41" spans="1:27" s="13" customFormat="1">
      <c r="B41" s="267" t="s">
        <v>308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  <c r="S41" s="267"/>
      <c r="T41" s="267"/>
      <c r="U41" s="267"/>
      <c r="V41" s="267"/>
      <c r="W41" s="267"/>
      <c r="X41" s="267"/>
      <c r="Y41" s="267"/>
    </row>
    <row r="42" spans="1:27" s="13" customFormat="1">
      <c r="B42" s="252" t="s">
        <v>309</v>
      </c>
      <c r="C42" s="252"/>
      <c r="D42" s="252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2"/>
      <c r="R42" s="252"/>
      <c r="S42" s="252"/>
      <c r="T42" s="252"/>
      <c r="U42" s="252"/>
      <c r="V42" s="252"/>
      <c r="W42" s="252"/>
      <c r="X42" s="252"/>
      <c r="Y42" s="252"/>
    </row>
    <row r="43" spans="1:27" s="13" customFormat="1">
      <c r="B43" s="252" t="s">
        <v>223</v>
      </c>
      <c r="C43" s="252"/>
      <c r="D43" s="252"/>
      <c r="E43" s="252"/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2"/>
      <c r="Q43" s="252"/>
      <c r="R43" s="252"/>
      <c r="S43" s="252"/>
      <c r="T43" s="252"/>
      <c r="U43" s="252"/>
      <c r="V43" s="252"/>
      <c r="W43" s="252"/>
      <c r="X43" s="252"/>
      <c r="Y43" s="252"/>
    </row>
    <row r="44" spans="1:27" s="13" customFormat="1">
      <c r="B44" s="252" t="s">
        <v>310</v>
      </c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52"/>
      <c r="W44" s="252"/>
      <c r="X44" s="252"/>
      <c r="Y44" s="252"/>
    </row>
    <row r="45" spans="1:27" s="13" customFormat="1">
      <c r="B45" s="252" t="s">
        <v>311</v>
      </c>
      <c r="C45" s="252"/>
      <c r="D45" s="252"/>
      <c r="E45" s="252"/>
      <c r="F45" s="252"/>
      <c r="G45" s="252"/>
      <c r="H45" s="252"/>
      <c r="I45" s="252"/>
      <c r="J45" s="252"/>
      <c r="K45" s="252"/>
      <c r="L45" s="252"/>
      <c r="M45" s="252"/>
      <c r="N45" s="252"/>
      <c r="O45" s="252"/>
      <c r="P45" s="252"/>
      <c r="Q45" s="252"/>
      <c r="R45" s="252"/>
      <c r="S45" s="252"/>
      <c r="T45" s="252"/>
      <c r="U45" s="252"/>
      <c r="V45" s="252"/>
      <c r="W45" s="252"/>
      <c r="X45" s="252"/>
      <c r="Y45" s="28"/>
    </row>
    <row r="46" spans="1:27" s="13" customFormat="1">
      <c r="B46" s="252" t="s">
        <v>312</v>
      </c>
      <c r="C46" s="252"/>
      <c r="D46" s="252"/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2"/>
      <c r="R46" s="252"/>
      <c r="S46" s="252"/>
      <c r="T46" s="252"/>
      <c r="U46" s="252"/>
      <c r="V46" s="252"/>
      <c r="W46" s="252"/>
      <c r="X46" s="252"/>
      <c r="Y46" s="28"/>
    </row>
    <row r="47" spans="1:27" s="14" customFormat="1" ht="12"/>
    <row r="48" spans="1:27" s="14" customFormat="1" ht="12"/>
    <row r="49" s="14" customFormat="1" ht="12"/>
    <row r="50" s="14" customFormat="1" ht="12"/>
  </sheetData>
  <mergeCells count="88">
    <mergeCell ref="N8:P8"/>
    <mergeCell ref="A1:M5"/>
    <mergeCell ref="N1:P5"/>
    <mergeCell ref="Q1:Z5"/>
    <mergeCell ref="A6:Z6"/>
    <mergeCell ref="N7:P7"/>
    <mergeCell ref="A10:Z10"/>
    <mergeCell ref="A11:Z11"/>
    <mergeCell ref="A12:D12"/>
    <mergeCell ref="E12:J12"/>
    <mergeCell ref="K12:P12"/>
    <mergeCell ref="Q12:Z12"/>
    <mergeCell ref="A13:Z13"/>
    <mergeCell ref="A14:G14"/>
    <mergeCell ref="H14:M14"/>
    <mergeCell ref="N14:O14"/>
    <mergeCell ref="P14:T14"/>
    <mergeCell ref="U14:Z14"/>
    <mergeCell ref="H15:O15"/>
    <mergeCell ref="P15:T15"/>
    <mergeCell ref="V15:Y15"/>
    <mergeCell ref="H16:M16"/>
    <mergeCell ref="U17:Z17"/>
    <mergeCell ref="H17:K17"/>
    <mergeCell ref="N16:O16"/>
    <mergeCell ref="P16:T16"/>
    <mergeCell ref="V16:Y16"/>
    <mergeCell ref="A17:G17"/>
    <mergeCell ref="R23:T23"/>
    <mergeCell ref="U23:W23"/>
    <mergeCell ref="P23:Q23"/>
    <mergeCell ref="A19:D19"/>
    <mergeCell ref="E19:Z20"/>
    <mergeCell ref="A20:D20"/>
    <mergeCell ref="A21:J21"/>
    <mergeCell ref="K21:R21"/>
    <mergeCell ref="A18:G18"/>
    <mergeCell ref="H18:K18"/>
    <mergeCell ref="L18:T18"/>
    <mergeCell ref="L17:T17"/>
    <mergeCell ref="W18:X18"/>
    <mergeCell ref="A29:L29"/>
    <mergeCell ref="M29:S29"/>
    <mergeCell ref="T29:Z29"/>
    <mergeCell ref="S21:Z21"/>
    <mergeCell ref="A23:G23"/>
    <mergeCell ref="H23:I23"/>
    <mergeCell ref="J23:M23"/>
    <mergeCell ref="N23:O23"/>
    <mergeCell ref="A22:J22"/>
    <mergeCell ref="K22:P22"/>
    <mergeCell ref="Q22:R22"/>
    <mergeCell ref="S22:Z22"/>
    <mergeCell ref="Y23:Z23"/>
    <mergeCell ref="A25:G25"/>
    <mergeCell ref="H25:Z26"/>
    <mergeCell ref="B46:X46"/>
    <mergeCell ref="A30:L30"/>
    <mergeCell ref="T30:Z30"/>
    <mergeCell ref="A31:L31"/>
    <mergeCell ref="M31:Q31"/>
    <mergeCell ref="C32:D32"/>
    <mergeCell ref="F32:H32"/>
    <mergeCell ref="J32:L32"/>
    <mergeCell ref="V32:X32"/>
    <mergeCell ref="M33:Q33"/>
    <mergeCell ref="E34:L34"/>
    <mergeCell ref="V34:X34"/>
    <mergeCell ref="A36:Z36"/>
    <mergeCell ref="A37:Z37"/>
    <mergeCell ref="A38:Z38"/>
    <mergeCell ref="B45:X45"/>
    <mergeCell ref="A9:Z9"/>
    <mergeCell ref="B41:Y41"/>
    <mergeCell ref="B42:Y42"/>
    <mergeCell ref="B43:Y43"/>
    <mergeCell ref="B44:Y44"/>
    <mergeCell ref="A39:Z39"/>
    <mergeCell ref="A40:Z40"/>
    <mergeCell ref="A26:G26"/>
    <mergeCell ref="A27:Z27"/>
    <mergeCell ref="A28:Z28"/>
    <mergeCell ref="A24:G24"/>
    <mergeCell ref="H24:J24"/>
    <mergeCell ref="K24:M24"/>
    <mergeCell ref="O24:T24"/>
    <mergeCell ref="U24:Y24"/>
    <mergeCell ref="A15:G16"/>
  </mergeCells>
  <phoneticPr fontId="1" type="noConversion"/>
  <pageMargins left="0.511811024" right="0.511811024" top="0.78740157499999996" bottom="0.78740157499999996" header="0.31496062000000002" footer="0.31496062000000002"/>
  <pageSetup paperSize="9" scale="93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A50"/>
  <sheetViews>
    <sheetView view="pageBreakPreview" zoomScaleSheetLayoutView="100" workbookViewId="0">
      <selection activeCell="N8" sqref="N8:P8"/>
    </sheetView>
  </sheetViews>
  <sheetFormatPr defaultRowHeight="15"/>
  <cols>
    <col min="1" max="3" width="2.140625" customWidth="1"/>
    <col min="4" max="4" width="6.85546875" customWidth="1"/>
    <col min="5" max="6" width="2.140625" customWidth="1"/>
    <col min="7" max="7" width="3.28515625" customWidth="1"/>
    <col min="8" max="8" width="6.42578125" customWidth="1"/>
    <col min="9" max="11" width="2.140625" customWidth="1"/>
    <col min="12" max="12" width="2.85546875" customWidth="1"/>
    <col min="13" max="13" width="4.140625" customWidth="1"/>
    <col min="14" max="14" width="4.28515625" customWidth="1"/>
    <col min="15" max="15" width="7.140625" customWidth="1"/>
    <col min="16" max="16" width="6.42578125" customWidth="1"/>
    <col min="17" max="17" width="5" customWidth="1"/>
    <col min="18" max="19" width="2.140625" customWidth="1"/>
    <col min="20" max="20" width="5.7109375" customWidth="1"/>
    <col min="21" max="23" width="2.140625" customWidth="1"/>
    <col min="24" max="24" width="6.42578125" customWidth="1"/>
    <col min="25" max="25" width="2.42578125" customWidth="1"/>
    <col min="26" max="26" width="9.7109375" customWidth="1"/>
  </cols>
  <sheetData>
    <row r="1" spans="1:26" ht="15" customHeight="1">
      <c r="A1" s="253"/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4"/>
      <c r="N1" s="255" t="s">
        <v>256</v>
      </c>
      <c r="O1" s="256"/>
      <c r="P1" s="257"/>
      <c r="Q1" s="264"/>
      <c r="R1" s="253"/>
      <c r="S1" s="253"/>
      <c r="T1" s="253"/>
      <c r="U1" s="253"/>
      <c r="V1" s="253"/>
      <c r="W1" s="253"/>
      <c r="X1" s="253"/>
      <c r="Y1" s="253"/>
      <c r="Z1" s="253"/>
    </row>
    <row r="2" spans="1:26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4"/>
      <c r="N2" s="258"/>
      <c r="O2" s="259"/>
      <c r="P2" s="260"/>
      <c r="Q2" s="264"/>
      <c r="R2" s="253"/>
      <c r="S2" s="253"/>
      <c r="T2" s="253"/>
      <c r="U2" s="253"/>
      <c r="V2" s="253"/>
      <c r="W2" s="253"/>
      <c r="X2" s="253"/>
      <c r="Y2" s="253"/>
      <c r="Z2" s="253"/>
    </row>
    <row r="3" spans="1:26">
      <c r="A3" s="253"/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4"/>
      <c r="N3" s="258"/>
      <c r="O3" s="259"/>
      <c r="P3" s="260"/>
      <c r="Q3" s="264"/>
      <c r="R3" s="253"/>
      <c r="S3" s="253"/>
      <c r="T3" s="253"/>
      <c r="U3" s="253"/>
      <c r="V3" s="253"/>
      <c r="W3" s="253"/>
      <c r="X3" s="253"/>
      <c r="Y3" s="253"/>
      <c r="Z3" s="253"/>
    </row>
    <row r="4" spans="1:26">
      <c r="A4" s="253"/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4"/>
      <c r="N4" s="258"/>
      <c r="O4" s="259"/>
      <c r="P4" s="260"/>
      <c r="Q4" s="264"/>
      <c r="R4" s="253"/>
      <c r="S4" s="253"/>
      <c r="T4" s="253"/>
      <c r="U4" s="253"/>
      <c r="V4" s="253"/>
      <c r="W4" s="253"/>
      <c r="X4" s="253"/>
      <c r="Y4" s="253"/>
      <c r="Z4" s="253"/>
    </row>
    <row r="5" spans="1:26" ht="22.5" customHeight="1" thickBot="1">
      <c r="A5" s="253"/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4"/>
      <c r="N5" s="261"/>
      <c r="O5" s="262"/>
      <c r="P5" s="263"/>
      <c r="Q5" s="264"/>
      <c r="R5" s="253"/>
      <c r="S5" s="253"/>
      <c r="T5" s="253"/>
      <c r="U5" s="253"/>
      <c r="V5" s="253"/>
      <c r="W5" s="253"/>
      <c r="X5" s="253"/>
      <c r="Y5" s="253"/>
      <c r="Z5" s="253"/>
    </row>
    <row r="6" spans="1:26">
      <c r="A6" s="253"/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</row>
    <row r="7" spans="1:26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51" t="str">
        <f>'TODOS OS REPORTES'!Z12</f>
        <v xml:space="preserve"> </v>
      </c>
      <c r="O7" s="251"/>
      <c r="P7" s="251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251"/>
      <c r="O8" s="251"/>
      <c r="P8" s="251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30" customHeight="1">
      <c r="A9" s="250" t="s">
        <v>257</v>
      </c>
      <c r="B9" s="250"/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</row>
    <row r="10" spans="1:26" ht="18.75">
      <c r="A10" s="358" t="s">
        <v>258</v>
      </c>
      <c r="B10" s="358"/>
      <c r="C10" s="358"/>
      <c r="D10" s="358"/>
      <c r="E10" s="358"/>
      <c r="F10" s="358"/>
      <c r="G10" s="358"/>
      <c r="H10" s="358"/>
      <c r="I10" s="358"/>
      <c r="J10" s="358"/>
      <c r="K10" s="358"/>
      <c r="L10" s="358"/>
      <c r="M10" s="358"/>
      <c r="N10" s="358"/>
      <c r="O10" s="358"/>
      <c r="P10" s="358"/>
      <c r="Q10" s="358"/>
      <c r="R10" s="358"/>
      <c r="S10" s="358"/>
      <c r="T10" s="358"/>
      <c r="U10" s="358"/>
      <c r="V10" s="358"/>
      <c r="W10" s="358"/>
      <c r="X10" s="358"/>
      <c r="Y10" s="358"/>
      <c r="Z10" s="358"/>
    </row>
    <row r="11" spans="1:26">
      <c r="A11" s="359" t="s">
        <v>259</v>
      </c>
      <c r="B11" s="359"/>
      <c r="C11" s="359"/>
      <c r="D11" s="359"/>
      <c r="E11" s="359"/>
      <c r="F11" s="359"/>
      <c r="G11" s="359"/>
      <c r="H11" s="359"/>
      <c r="I11" s="359"/>
      <c r="J11" s="359"/>
      <c r="K11" s="359"/>
      <c r="L11" s="359"/>
      <c r="M11" s="359"/>
      <c r="N11" s="359"/>
      <c r="O11" s="359"/>
      <c r="P11" s="359"/>
      <c r="Q11" s="359"/>
      <c r="R11" s="359"/>
      <c r="S11" s="359"/>
      <c r="T11" s="359"/>
      <c r="U11" s="359"/>
      <c r="V11" s="359"/>
      <c r="W11" s="359"/>
      <c r="X11" s="359"/>
      <c r="Y11" s="359"/>
      <c r="Z11" s="359"/>
    </row>
    <row r="12" spans="1:26" s="14" customFormat="1" ht="12">
      <c r="A12" s="360"/>
      <c r="B12" s="361"/>
      <c r="C12" s="361"/>
      <c r="D12" s="361"/>
      <c r="E12" s="362" t="str">
        <f>'TODOS OS REPORTES'!D25</f>
        <v xml:space="preserve"> </v>
      </c>
      <c r="F12" s="362"/>
      <c r="G12" s="362"/>
      <c r="H12" s="362"/>
      <c r="I12" s="362"/>
      <c r="J12" s="363"/>
      <c r="K12" s="360" t="s">
        <v>260</v>
      </c>
      <c r="L12" s="361"/>
      <c r="M12" s="361"/>
      <c r="N12" s="361"/>
      <c r="O12" s="361"/>
      <c r="P12" s="361"/>
      <c r="Q12" s="364" t="str">
        <f>'TODOS OS REPORTES'!B13</f>
        <v xml:space="preserve"> </v>
      </c>
      <c r="R12" s="364"/>
      <c r="S12" s="364"/>
      <c r="T12" s="364"/>
      <c r="U12" s="364"/>
      <c r="V12" s="364"/>
      <c r="W12" s="364"/>
      <c r="X12" s="364"/>
      <c r="Y12" s="364"/>
      <c r="Z12" s="365"/>
    </row>
    <row r="13" spans="1:26" s="14" customFormat="1" ht="12.75">
      <c r="A13" s="366" t="s">
        <v>261</v>
      </c>
      <c r="B13" s="367"/>
      <c r="C13" s="367"/>
      <c r="D13" s="367"/>
      <c r="E13" s="367"/>
      <c r="F13" s="367"/>
      <c r="G13" s="367"/>
      <c r="H13" s="367"/>
      <c r="I13" s="367"/>
      <c r="J13" s="367"/>
      <c r="K13" s="367"/>
      <c r="L13" s="367"/>
      <c r="M13" s="367"/>
      <c r="N13" s="367"/>
      <c r="O13" s="367"/>
      <c r="P13" s="367"/>
      <c r="Q13" s="367"/>
      <c r="R13" s="367"/>
      <c r="S13" s="367"/>
      <c r="T13" s="367"/>
      <c r="U13" s="367"/>
      <c r="V13" s="367"/>
      <c r="W13" s="367"/>
      <c r="X13" s="367"/>
      <c r="Y13" s="367"/>
      <c r="Z13" s="368"/>
    </row>
    <row r="14" spans="1:26" s="14" customFormat="1" ht="12" customHeight="1">
      <c r="A14" s="301" t="s">
        <v>262</v>
      </c>
      <c r="B14" s="302"/>
      <c r="C14" s="302"/>
      <c r="D14" s="302"/>
      <c r="E14" s="302"/>
      <c r="F14" s="302"/>
      <c r="G14" s="303"/>
      <c r="H14" s="369" t="s">
        <v>263</v>
      </c>
      <c r="I14" s="370"/>
      <c r="J14" s="370"/>
      <c r="K14" s="370"/>
      <c r="L14" s="370"/>
      <c r="M14" s="370"/>
      <c r="N14" s="371" t="str">
        <f>'TODOS OS REPORTES'!F13</f>
        <v xml:space="preserve"> </v>
      </c>
      <c r="O14" s="372"/>
      <c r="P14" s="370" t="s">
        <v>264</v>
      </c>
      <c r="Q14" s="370"/>
      <c r="R14" s="302"/>
      <c r="S14" s="302"/>
      <c r="T14" s="303"/>
      <c r="U14" s="369" t="s">
        <v>265</v>
      </c>
      <c r="V14" s="370"/>
      <c r="W14" s="370"/>
      <c r="X14" s="370"/>
      <c r="Y14" s="370"/>
      <c r="Z14" s="373"/>
    </row>
    <row r="15" spans="1:26" s="14" customFormat="1" ht="12">
      <c r="A15" s="332" t="str">
        <f>'TODOS OS REPORTES'!E13</f>
        <v xml:space="preserve"> </v>
      </c>
      <c r="B15" s="306"/>
      <c r="C15" s="306"/>
      <c r="D15" s="306"/>
      <c r="E15" s="306"/>
      <c r="F15" s="306"/>
      <c r="G15" s="307"/>
      <c r="H15" s="334" t="s">
        <v>30</v>
      </c>
      <c r="I15" s="335"/>
      <c r="J15" s="335"/>
      <c r="K15" s="335"/>
      <c r="L15" s="335"/>
      <c r="M15" s="335"/>
      <c r="N15" s="335"/>
      <c r="O15" s="336"/>
      <c r="P15" s="337" t="str">
        <f>'TODOS OS REPORTES'!H13</f>
        <v xml:space="preserve"> </v>
      </c>
      <c r="Q15" s="337"/>
      <c r="R15" s="337"/>
      <c r="S15" s="337"/>
      <c r="T15" s="338"/>
      <c r="U15" s="44" t="str">
        <f>IF('TODOS OS REPORTES'!O13="SIM","X"," ")</f>
        <v xml:space="preserve"> </v>
      </c>
      <c r="V15" s="374" t="s">
        <v>266</v>
      </c>
      <c r="W15" s="374"/>
      <c r="X15" s="374"/>
      <c r="Y15" s="374"/>
      <c r="Z15" s="16" t="str">
        <f>IF('TODOS OS REPORTES'!O13="SIM",'TODOS OS REPORTES'!Q13," ")</f>
        <v xml:space="preserve"> </v>
      </c>
    </row>
    <row r="16" spans="1:26" s="14" customFormat="1" ht="12" customHeight="1">
      <c r="A16" s="333"/>
      <c r="B16" s="319"/>
      <c r="C16" s="319"/>
      <c r="D16" s="319"/>
      <c r="E16" s="319"/>
      <c r="F16" s="319"/>
      <c r="G16" s="320"/>
      <c r="H16" s="344" t="s">
        <v>267</v>
      </c>
      <c r="I16" s="345"/>
      <c r="J16" s="345"/>
      <c r="K16" s="345"/>
      <c r="L16" s="345"/>
      <c r="M16" s="345"/>
      <c r="N16" s="346" t="str">
        <f>'TODOS OS REPORTES'!G13</f>
        <v xml:space="preserve"> </v>
      </c>
      <c r="O16" s="347"/>
      <c r="P16" s="348" t="s">
        <v>30</v>
      </c>
      <c r="Q16" s="348"/>
      <c r="R16" s="349"/>
      <c r="S16" s="349"/>
      <c r="T16" s="350"/>
      <c r="U16" s="52" t="str">
        <f>IF('TODOS OS REPORTES'!O13="NÃO","X"," ")</f>
        <v xml:space="preserve"> </v>
      </c>
      <c r="V16" s="351" t="s">
        <v>268</v>
      </c>
      <c r="W16" s="351"/>
      <c r="X16" s="351"/>
      <c r="Y16" s="351"/>
      <c r="Z16" s="17"/>
    </row>
    <row r="17" spans="1:27" s="14" customFormat="1" ht="12">
      <c r="A17" s="265" t="s">
        <v>269</v>
      </c>
      <c r="B17" s="266"/>
      <c r="C17" s="266"/>
      <c r="D17" s="266"/>
      <c r="E17" s="266"/>
      <c r="F17" s="266"/>
      <c r="G17" s="323"/>
      <c r="H17" s="265" t="s">
        <v>270</v>
      </c>
      <c r="I17" s="266"/>
      <c r="J17" s="266"/>
      <c r="K17" s="343"/>
      <c r="L17" s="341" t="s">
        <v>271</v>
      </c>
      <c r="M17" s="342"/>
      <c r="N17" s="342"/>
      <c r="O17" s="342"/>
      <c r="P17" s="342"/>
      <c r="Q17" s="342"/>
      <c r="R17" s="342"/>
      <c r="S17" s="342"/>
      <c r="T17" s="343"/>
      <c r="U17" s="265" t="s">
        <v>272</v>
      </c>
      <c r="V17" s="266"/>
      <c r="W17" s="266"/>
      <c r="X17" s="266"/>
      <c r="Y17" s="266"/>
      <c r="Z17" s="323"/>
    </row>
    <row r="18" spans="1:27" s="14" customFormat="1" ht="12">
      <c r="A18" s="352" t="str">
        <f>'TODOS OS REPORTES'!D13</f>
        <v xml:space="preserve"> </v>
      </c>
      <c r="B18" s="353"/>
      <c r="C18" s="353"/>
      <c r="D18" s="353"/>
      <c r="E18" s="353"/>
      <c r="F18" s="353"/>
      <c r="G18" s="354"/>
      <c r="H18" s="355" t="str">
        <f>'TODOS OS REPORTES'!I13</f>
        <v xml:space="preserve"> </v>
      </c>
      <c r="I18" s="356"/>
      <c r="J18" s="356"/>
      <c r="K18" s="357"/>
      <c r="L18" s="271" t="str">
        <f>'TODOS OS REPORTES'!J13</f>
        <v xml:space="preserve"> </v>
      </c>
      <c r="M18" s="272"/>
      <c r="N18" s="272"/>
      <c r="O18" s="272"/>
      <c r="P18" s="272"/>
      <c r="Q18" s="272"/>
      <c r="R18" s="272"/>
      <c r="S18" s="272"/>
      <c r="T18" s="273"/>
      <c r="U18" s="18"/>
      <c r="V18" s="44" t="str">
        <f>IF('TODOS OS REPORTES'!L13="IMC","X"," ")</f>
        <v xml:space="preserve"> </v>
      </c>
      <c r="W18" s="339" t="s">
        <v>52</v>
      </c>
      <c r="X18" s="340"/>
      <c r="Y18" s="52" t="str">
        <f>IF('TODOS OS REPORTES'!L13="VMC","X"," ")</f>
        <v xml:space="preserve"> </v>
      </c>
      <c r="Z18" s="19" t="s">
        <v>273</v>
      </c>
    </row>
    <row r="19" spans="1:27" s="14" customFormat="1" ht="12">
      <c r="A19" s="317" t="s">
        <v>274</v>
      </c>
      <c r="B19" s="318"/>
      <c r="C19" s="318"/>
      <c r="D19" s="318"/>
      <c r="E19" s="304" t="str">
        <f>CONCATENATE('TODOS OS REPORTES'!M13," - ",'TODOS OS REPORTES'!N13)</f>
        <v xml:space="preserve">  -  </v>
      </c>
      <c r="F19" s="304"/>
      <c r="G19" s="304"/>
      <c r="H19" s="304"/>
      <c r="I19" s="304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4"/>
      <c r="V19" s="304"/>
      <c r="W19" s="304"/>
      <c r="X19" s="304"/>
      <c r="Y19" s="304"/>
      <c r="Z19" s="305"/>
    </row>
    <row r="20" spans="1:27" s="14" customFormat="1" ht="12">
      <c r="A20" s="325" t="s">
        <v>275</v>
      </c>
      <c r="B20" s="326"/>
      <c r="C20" s="326"/>
      <c r="D20" s="326"/>
      <c r="E20" s="319"/>
      <c r="F20" s="319"/>
      <c r="G20" s="319"/>
      <c r="H20" s="319"/>
      <c r="I20" s="319"/>
      <c r="J20" s="319"/>
      <c r="K20" s="319"/>
      <c r="L20" s="319"/>
      <c r="M20" s="319"/>
      <c r="N20" s="319"/>
      <c r="O20" s="319"/>
      <c r="P20" s="319"/>
      <c r="Q20" s="319"/>
      <c r="R20" s="319"/>
      <c r="S20" s="319"/>
      <c r="T20" s="319"/>
      <c r="U20" s="319"/>
      <c r="V20" s="319"/>
      <c r="W20" s="319"/>
      <c r="X20" s="319"/>
      <c r="Y20" s="319"/>
      <c r="Z20" s="320"/>
    </row>
    <row r="21" spans="1:27" s="14" customFormat="1" ht="15" customHeight="1">
      <c r="A21" s="265" t="s">
        <v>276</v>
      </c>
      <c r="B21" s="266"/>
      <c r="C21" s="266"/>
      <c r="D21" s="266"/>
      <c r="E21" s="266"/>
      <c r="F21" s="266"/>
      <c r="G21" s="266"/>
      <c r="H21" s="266"/>
      <c r="I21" s="266"/>
      <c r="J21" s="323"/>
      <c r="K21" s="324" t="s">
        <v>277</v>
      </c>
      <c r="L21" s="266"/>
      <c r="M21" s="266"/>
      <c r="N21" s="266"/>
      <c r="O21" s="266"/>
      <c r="P21" s="266"/>
      <c r="Q21" s="266"/>
      <c r="R21" s="323"/>
      <c r="S21" s="265" t="s">
        <v>278</v>
      </c>
      <c r="T21" s="266"/>
      <c r="U21" s="266"/>
      <c r="V21" s="266"/>
      <c r="W21" s="266"/>
      <c r="X21" s="266"/>
      <c r="Y21" s="266"/>
      <c r="Z21" s="323"/>
    </row>
    <row r="22" spans="1:27" s="14" customFormat="1" ht="12" customHeight="1">
      <c r="A22" s="271" t="str">
        <f>'TODOS OS REPORTES'!P13</f>
        <v xml:space="preserve"> </v>
      </c>
      <c r="B22" s="272"/>
      <c r="C22" s="272"/>
      <c r="D22" s="272"/>
      <c r="E22" s="272"/>
      <c r="F22" s="272"/>
      <c r="G22" s="272"/>
      <c r="H22" s="272"/>
      <c r="I22" s="272"/>
      <c r="J22" s="273"/>
      <c r="K22" s="312" t="s">
        <v>279</v>
      </c>
      <c r="L22" s="313"/>
      <c r="M22" s="313"/>
      <c r="N22" s="313"/>
      <c r="O22" s="313"/>
      <c r="P22" s="313"/>
      <c r="Q22" s="327" t="str">
        <f>'TODOS OS REPORTES'!S13</f>
        <v xml:space="preserve"> </v>
      </c>
      <c r="R22" s="328"/>
      <c r="S22" s="329" t="str">
        <f>'TODOS OS REPORTES'!R13</f>
        <v xml:space="preserve"> </v>
      </c>
      <c r="T22" s="330"/>
      <c r="U22" s="330"/>
      <c r="V22" s="330"/>
      <c r="W22" s="330"/>
      <c r="X22" s="330"/>
      <c r="Y22" s="330"/>
      <c r="Z22" s="328"/>
    </row>
    <row r="23" spans="1:27" s="14" customFormat="1" ht="15" customHeight="1">
      <c r="A23" s="265" t="s">
        <v>280</v>
      </c>
      <c r="B23" s="266"/>
      <c r="C23" s="266"/>
      <c r="D23" s="266"/>
      <c r="E23" s="266"/>
      <c r="F23" s="266"/>
      <c r="G23" s="266"/>
      <c r="H23" s="321" t="s">
        <v>281</v>
      </c>
      <c r="I23" s="321"/>
      <c r="J23" s="322" t="str">
        <f>'TODOS OS REPORTES'!AG13</f>
        <v xml:space="preserve"> </v>
      </c>
      <c r="K23" s="322"/>
      <c r="L23" s="322"/>
      <c r="M23" s="322"/>
      <c r="N23" s="321" t="s">
        <v>282</v>
      </c>
      <c r="O23" s="321"/>
      <c r="P23" s="322" t="str">
        <f>'TODOS OS REPORTES'!AH13</f>
        <v xml:space="preserve"> </v>
      </c>
      <c r="Q23" s="322"/>
      <c r="R23" s="321" t="s">
        <v>283</v>
      </c>
      <c r="S23" s="321"/>
      <c r="T23" s="321"/>
      <c r="U23" s="322" t="str">
        <f>'TODOS OS REPORTES'!AK13</f>
        <v xml:space="preserve"> </v>
      </c>
      <c r="V23" s="322"/>
      <c r="W23" s="322"/>
      <c r="X23" s="20" t="s">
        <v>284</v>
      </c>
      <c r="Y23" s="322" t="str">
        <f>'TODOS OS REPORTES'!AL13</f>
        <v xml:space="preserve"> </v>
      </c>
      <c r="Z23" s="331"/>
    </row>
    <row r="24" spans="1:27" s="14" customFormat="1" ht="12">
      <c r="A24" s="314" t="s">
        <v>285</v>
      </c>
      <c r="B24" s="315"/>
      <c r="C24" s="315"/>
      <c r="D24" s="315"/>
      <c r="E24" s="315"/>
      <c r="F24" s="315"/>
      <c r="G24" s="315"/>
      <c r="H24" s="295" t="s">
        <v>286</v>
      </c>
      <c r="I24" s="295"/>
      <c r="J24" s="295"/>
      <c r="K24" s="316" t="str">
        <f>'TODOS OS REPORTES'!AI13</f>
        <v xml:space="preserve"> </v>
      </c>
      <c r="L24" s="316"/>
      <c r="M24" s="316"/>
      <c r="N24" s="67" t="s">
        <v>287</v>
      </c>
      <c r="O24" s="316" t="str">
        <f>'TODOS OS REPORTES'!AJ13</f>
        <v xml:space="preserve"> </v>
      </c>
      <c r="P24" s="316"/>
      <c r="Q24" s="316"/>
      <c r="R24" s="316"/>
      <c r="S24" s="316"/>
      <c r="T24" s="316"/>
      <c r="U24" s="295" t="s">
        <v>288</v>
      </c>
      <c r="V24" s="295"/>
      <c r="W24" s="295"/>
      <c r="X24" s="295"/>
      <c r="Y24" s="295"/>
      <c r="Z24" s="21" t="str">
        <f>'TODOS OS REPORTES'!AF13</f>
        <v xml:space="preserve"> </v>
      </c>
    </row>
    <row r="25" spans="1:27" s="14" customFormat="1" ht="12">
      <c r="A25" s="265" t="s">
        <v>289</v>
      </c>
      <c r="B25" s="266"/>
      <c r="C25" s="266"/>
      <c r="D25" s="266"/>
      <c r="E25" s="266"/>
      <c r="F25" s="266"/>
      <c r="G25" s="266"/>
      <c r="H25" s="304" t="str">
        <f>'TODOS OS REPORTES'!AB13</f>
        <v xml:space="preserve"> </v>
      </c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4"/>
      <c r="Y25" s="304"/>
      <c r="Z25" s="305"/>
    </row>
    <row r="26" spans="1:27" s="14" customFormat="1" ht="12">
      <c r="A26" s="308" t="s">
        <v>290</v>
      </c>
      <c r="B26" s="281"/>
      <c r="C26" s="281"/>
      <c r="D26" s="281"/>
      <c r="E26" s="281"/>
      <c r="F26" s="281"/>
      <c r="G26" s="281"/>
      <c r="H26" s="306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6"/>
      <c r="W26" s="306"/>
      <c r="X26" s="306"/>
      <c r="Y26" s="306"/>
      <c r="Z26" s="307"/>
    </row>
    <row r="27" spans="1:27" s="14" customFormat="1" ht="12" customHeight="1">
      <c r="A27" s="309" t="s">
        <v>291</v>
      </c>
      <c r="B27" s="310"/>
      <c r="C27" s="310"/>
      <c r="D27" s="310"/>
      <c r="E27" s="310"/>
      <c r="F27" s="310"/>
      <c r="G27" s="310"/>
      <c r="H27" s="310"/>
      <c r="I27" s="310"/>
      <c r="J27" s="310"/>
      <c r="K27" s="310"/>
      <c r="L27" s="310"/>
      <c r="M27" s="310"/>
      <c r="N27" s="310"/>
      <c r="O27" s="310"/>
      <c r="P27" s="310"/>
      <c r="Q27" s="310"/>
      <c r="R27" s="310"/>
      <c r="S27" s="310"/>
      <c r="T27" s="310"/>
      <c r="U27" s="310"/>
      <c r="V27" s="310"/>
      <c r="W27" s="310"/>
      <c r="X27" s="310"/>
      <c r="Y27" s="310"/>
      <c r="Z27" s="311"/>
    </row>
    <row r="28" spans="1:27" s="14" customFormat="1" ht="12.75">
      <c r="A28" s="268" t="s">
        <v>292</v>
      </c>
      <c r="B28" s="269"/>
      <c r="C28" s="269"/>
      <c r="D28" s="269"/>
      <c r="E28" s="269"/>
      <c r="F28" s="269"/>
      <c r="G28" s="269"/>
      <c r="H28" s="269"/>
      <c r="I28" s="269"/>
      <c r="J28" s="269"/>
      <c r="K28" s="269"/>
      <c r="L28" s="269"/>
      <c r="M28" s="269"/>
      <c r="N28" s="269"/>
      <c r="O28" s="269"/>
      <c r="P28" s="269"/>
      <c r="Q28" s="269"/>
      <c r="R28" s="269"/>
      <c r="S28" s="269"/>
      <c r="T28" s="269"/>
      <c r="U28" s="269"/>
      <c r="V28" s="269"/>
      <c r="W28" s="269"/>
      <c r="X28" s="269"/>
      <c r="Y28" s="269"/>
      <c r="Z28" s="270"/>
    </row>
    <row r="29" spans="1:27" s="14" customFormat="1" ht="12" customHeight="1">
      <c r="A29" s="298" t="s">
        <v>293</v>
      </c>
      <c r="B29" s="299"/>
      <c r="C29" s="299"/>
      <c r="D29" s="299"/>
      <c r="E29" s="299"/>
      <c r="F29" s="299"/>
      <c r="G29" s="299"/>
      <c r="H29" s="299"/>
      <c r="I29" s="299"/>
      <c r="J29" s="299"/>
      <c r="K29" s="299"/>
      <c r="L29" s="300"/>
      <c r="M29" s="301" t="s">
        <v>294</v>
      </c>
      <c r="N29" s="302"/>
      <c r="O29" s="302"/>
      <c r="P29" s="302"/>
      <c r="Q29" s="302"/>
      <c r="R29" s="302"/>
      <c r="S29" s="303"/>
      <c r="T29" s="302" t="s">
        <v>295</v>
      </c>
      <c r="U29" s="302"/>
      <c r="V29" s="302"/>
      <c r="W29" s="302"/>
      <c r="X29" s="302"/>
      <c r="Y29" s="302"/>
      <c r="Z29" s="303"/>
    </row>
    <row r="30" spans="1:27" s="14" customFormat="1" ht="12">
      <c r="A30" s="297" t="str">
        <f>'TODOS OS REPORTES'!Q13</f>
        <v xml:space="preserve"> </v>
      </c>
      <c r="B30" s="294"/>
      <c r="C30" s="294"/>
      <c r="D30" s="294"/>
      <c r="E30" s="294"/>
      <c r="F30" s="294"/>
      <c r="G30" s="294"/>
      <c r="H30" s="294"/>
      <c r="I30" s="294"/>
      <c r="J30" s="294"/>
      <c r="K30" s="294"/>
      <c r="L30" s="294"/>
      <c r="M30" s="22"/>
      <c r="N30" s="13"/>
      <c r="O30" s="13"/>
      <c r="P30" s="13"/>
      <c r="Q30" s="13"/>
      <c r="R30" s="13"/>
      <c r="S30" s="17"/>
      <c r="T30" s="292" t="s">
        <v>296</v>
      </c>
      <c r="U30" s="292"/>
      <c r="V30" s="292"/>
      <c r="W30" s="292"/>
      <c r="X30" s="292"/>
      <c r="Y30" s="292"/>
      <c r="Z30" s="293"/>
    </row>
    <row r="31" spans="1:27" s="14" customFormat="1" ht="12">
      <c r="A31" s="280" t="s">
        <v>297</v>
      </c>
      <c r="B31" s="281"/>
      <c r="C31" s="281"/>
      <c r="D31" s="281"/>
      <c r="E31" s="281"/>
      <c r="F31" s="281"/>
      <c r="G31" s="281"/>
      <c r="H31" s="281"/>
      <c r="I31" s="281"/>
      <c r="J31" s="281"/>
      <c r="K31" s="281"/>
      <c r="L31" s="296"/>
      <c r="M31" s="291" t="s">
        <v>298</v>
      </c>
      <c r="N31" s="292"/>
      <c r="O31" s="292"/>
      <c r="P31" s="292"/>
      <c r="Q31" s="293"/>
      <c r="R31" s="15" t="str">
        <f>IF(S22&gt;0,"X"," ")</f>
        <v>X</v>
      </c>
      <c r="S31" s="17"/>
      <c r="T31" s="13"/>
      <c r="U31" s="13"/>
      <c r="V31" s="13"/>
      <c r="W31" s="13"/>
      <c r="X31" s="13"/>
      <c r="Y31" s="13"/>
      <c r="Z31" s="17"/>
    </row>
    <row r="32" spans="1:27" s="14" customFormat="1" ht="12">
      <c r="A32" s="22"/>
      <c r="B32" s="15" t="str">
        <f>IF('TODOS OS REPORTES'!U13="MODO C","X"," ")</f>
        <v xml:space="preserve"> </v>
      </c>
      <c r="C32" s="280" t="s">
        <v>299</v>
      </c>
      <c r="D32" s="296"/>
      <c r="E32" s="16" t="str">
        <f>IF('TODOS OS REPORTES'!U13="PILOTO","X"," ")</f>
        <v xml:space="preserve"> </v>
      </c>
      <c r="F32" s="280" t="s">
        <v>300</v>
      </c>
      <c r="G32" s="281"/>
      <c r="H32" s="296"/>
      <c r="I32" s="15" t="str">
        <f>IF('TODOS OS REPORTES'!U13="ADS","X"," ")</f>
        <v xml:space="preserve"> </v>
      </c>
      <c r="J32" s="280" t="s">
        <v>301</v>
      </c>
      <c r="K32" s="281"/>
      <c r="L32" s="281"/>
      <c r="M32" s="23"/>
      <c r="N32" s="24"/>
      <c r="O32" s="24"/>
      <c r="P32" s="24"/>
      <c r="Q32" s="24"/>
      <c r="R32" s="25"/>
      <c r="S32" s="17"/>
      <c r="T32" s="13"/>
      <c r="U32" s="15" t="str">
        <f>IF(MID('TODOS OS REPORTES'!Q13,3,1)="0","X"," ")</f>
        <v xml:space="preserve"> </v>
      </c>
      <c r="V32" s="280" t="s">
        <v>302</v>
      </c>
      <c r="W32" s="281"/>
      <c r="X32" s="281"/>
      <c r="Y32" s="13"/>
      <c r="Z32" s="13"/>
      <c r="AA32" s="26"/>
    </row>
    <row r="33" spans="1:27" s="14" customFormat="1" ht="12">
      <c r="A33" s="22"/>
      <c r="B33" s="27"/>
      <c r="C33" s="28"/>
      <c r="D33" s="28"/>
      <c r="E33" s="27"/>
      <c r="F33" s="28"/>
      <c r="G33" s="28"/>
      <c r="H33" s="28"/>
      <c r="I33" s="27"/>
      <c r="J33" s="28"/>
      <c r="K33" s="28"/>
      <c r="L33" s="28"/>
      <c r="M33" s="291" t="s">
        <v>303</v>
      </c>
      <c r="N33" s="292"/>
      <c r="O33" s="292"/>
      <c r="P33" s="292"/>
      <c r="Q33" s="293"/>
      <c r="R33" s="15" t="str">
        <f>IF(S22&lt;0,"X"," ")</f>
        <v xml:space="preserve"> </v>
      </c>
      <c r="S33" s="17"/>
      <c r="T33" s="13"/>
      <c r="U33" s="27"/>
      <c r="V33" s="28"/>
      <c r="W33" s="28"/>
      <c r="X33" s="28"/>
      <c r="Y33" s="13"/>
      <c r="Z33" s="28"/>
      <c r="AA33" s="26"/>
    </row>
    <row r="34" spans="1:27" s="14" customFormat="1" ht="12">
      <c r="A34" s="13"/>
      <c r="B34" s="13"/>
      <c r="C34" s="15" t="str">
        <f>IF(AND('TODOS OS REPORTES'!U13&lt;&gt;"MODO C",'TODOS OS REPORTES'!U13&lt;&gt;"PILOTO",'TODOS OS REPORTES'!U13&lt;&gt;"ADS"),"X"," ")</f>
        <v>X</v>
      </c>
      <c r="D34" s="13" t="s">
        <v>304</v>
      </c>
      <c r="E34" s="294" t="str">
        <f>IF(C34="X",'TODOS OS REPORTES'!U13," ")</f>
        <v xml:space="preserve"> </v>
      </c>
      <c r="F34" s="294"/>
      <c r="G34" s="294"/>
      <c r="H34" s="294"/>
      <c r="I34" s="294"/>
      <c r="J34" s="294"/>
      <c r="K34" s="294"/>
      <c r="L34" s="294"/>
      <c r="M34" s="23"/>
      <c r="N34" s="24"/>
      <c r="O34" s="24"/>
      <c r="P34" s="24"/>
      <c r="Q34" s="24"/>
      <c r="R34" s="27"/>
      <c r="S34" s="13"/>
      <c r="T34" s="22"/>
      <c r="U34" s="15" t="str">
        <f>IF(MID('TODOS OS REPORTES'!Q13,3,1)&lt;&gt;"0","X"," ")</f>
        <v>X</v>
      </c>
      <c r="V34" s="280" t="s">
        <v>268</v>
      </c>
      <c r="W34" s="281"/>
      <c r="X34" s="281"/>
      <c r="Y34" s="13"/>
      <c r="Z34" s="13"/>
      <c r="AA34" s="26"/>
    </row>
    <row r="35" spans="1:27" s="14" customFormat="1" ht="12">
      <c r="A35" s="29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1"/>
      <c r="N35" s="32"/>
      <c r="O35" s="32"/>
      <c r="P35" s="32"/>
      <c r="Q35" s="32"/>
      <c r="R35" s="33"/>
      <c r="S35" s="30"/>
      <c r="T35" s="29"/>
      <c r="U35" s="30"/>
      <c r="V35" s="30"/>
      <c r="W35" s="30"/>
      <c r="X35" s="30"/>
      <c r="Y35" s="30"/>
      <c r="Z35" s="30"/>
      <c r="AA35" s="26"/>
    </row>
    <row r="36" spans="1:27" s="14" customFormat="1" ht="12.75">
      <c r="A36" s="282" t="s">
        <v>305</v>
      </c>
      <c r="B36" s="283"/>
      <c r="C36" s="283"/>
      <c r="D36" s="283"/>
      <c r="E36" s="283"/>
      <c r="F36" s="283"/>
      <c r="G36" s="283"/>
      <c r="H36" s="283"/>
      <c r="I36" s="283"/>
      <c r="J36" s="283"/>
      <c r="K36" s="283"/>
      <c r="L36" s="283"/>
      <c r="M36" s="283"/>
      <c r="N36" s="283"/>
      <c r="O36" s="283"/>
      <c r="P36" s="283"/>
      <c r="Q36" s="283"/>
      <c r="R36" s="283"/>
      <c r="S36" s="283"/>
      <c r="T36" s="283"/>
      <c r="U36" s="283"/>
      <c r="V36" s="283"/>
      <c r="W36" s="283"/>
      <c r="X36" s="283"/>
      <c r="Y36" s="283"/>
      <c r="Z36" s="284"/>
    </row>
    <row r="37" spans="1:27" s="14" customFormat="1" ht="23.25" customHeight="1">
      <c r="A37" s="285" t="s">
        <v>306</v>
      </c>
      <c r="B37" s="286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  <c r="Z37" s="287"/>
    </row>
    <row r="38" spans="1:27" s="14" customFormat="1" ht="120" customHeight="1">
      <c r="A38" s="288" t="str">
        <f>'TODOS OS REPORTES'!AC13</f>
        <v xml:space="preserve"> </v>
      </c>
      <c r="B38" s="289"/>
      <c r="C38" s="289"/>
      <c r="D38" s="289"/>
      <c r="E38" s="289"/>
      <c r="F38" s="289"/>
      <c r="G38" s="289"/>
      <c r="H38" s="289"/>
      <c r="I38" s="289"/>
      <c r="J38" s="289"/>
      <c r="K38" s="289"/>
      <c r="L38" s="289"/>
      <c r="M38" s="289"/>
      <c r="N38" s="289"/>
      <c r="O38" s="289"/>
      <c r="P38" s="289"/>
      <c r="Q38" s="289"/>
      <c r="R38" s="289"/>
      <c r="S38" s="289"/>
      <c r="T38" s="289"/>
      <c r="U38" s="289"/>
      <c r="V38" s="289"/>
      <c r="W38" s="289"/>
      <c r="X38" s="289"/>
      <c r="Y38" s="289"/>
      <c r="Z38" s="290"/>
    </row>
    <row r="39" spans="1:27" s="14" customFormat="1" ht="12">
      <c r="A39" s="274" t="s">
        <v>307</v>
      </c>
      <c r="B39" s="275"/>
      <c r="C39" s="275"/>
      <c r="D39" s="275"/>
      <c r="E39" s="275"/>
      <c r="F39" s="275"/>
      <c r="G39" s="275"/>
      <c r="H39" s="275"/>
      <c r="I39" s="275"/>
      <c r="J39" s="275"/>
      <c r="K39" s="275"/>
      <c r="L39" s="275"/>
      <c r="M39" s="275"/>
      <c r="N39" s="275"/>
      <c r="O39" s="275"/>
      <c r="P39" s="275"/>
      <c r="Q39" s="275"/>
      <c r="R39" s="275"/>
      <c r="S39" s="275"/>
      <c r="T39" s="275"/>
      <c r="U39" s="275"/>
      <c r="V39" s="275"/>
      <c r="W39" s="275"/>
      <c r="X39" s="275"/>
      <c r="Y39" s="275"/>
      <c r="Z39" s="276"/>
    </row>
    <row r="40" spans="1:27" s="14" customFormat="1" ht="60" customHeight="1">
      <c r="A40" s="277" t="str">
        <f>'TODOS OS REPORTES'!AD13</f>
        <v xml:space="preserve"> </v>
      </c>
      <c r="B40" s="278"/>
      <c r="C40" s="278"/>
      <c r="D40" s="278"/>
      <c r="E40" s="278"/>
      <c r="F40" s="278"/>
      <c r="G40" s="278"/>
      <c r="H40" s="278"/>
      <c r="I40" s="278"/>
      <c r="J40" s="278"/>
      <c r="K40" s="278"/>
      <c r="L40" s="278"/>
      <c r="M40" s="278"/>
      <c r="N40" s="278"/>
      <c r="O40" s="278"/>
      <c r="P40" s="278"/>
      <c r="Q40" s="278"/>
      <c r="R40" s="278"/>
      <c r="S40" s="278"/>
      <c r="T40" s="278"/>
      <c r="U40" s="278"/>
      <c r="V40" s="278"/>
      <c r="W40" s="278"/>
      <c r="X40" s="278"/>
      <c r="Y40" s="278"/>
      <c r="Z40" s="279"/>
    </row>
    <row r="41" spans="1:27" s="13" customFormat="1">
      <c r="B41" s="267" t="s">
        <v>308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  <c r="S41" s="267"/>
      <c r="T41" s="267"/>
      <c r="U41" s="267"/>
      <c r="V41" s="267"/>
      <c r="W41" s="267"/>
      <c r="X41" s="267"/>
      <c r="Y41" s="267"/>
    </row>
    <row r="42" spans="1:27" s="13" customFormat="1">
      <c r="B42" s="252" t="s">
        <v>309</v>
      </c>
      <c r="C42" s="252"/>
      <c r="D42" s="252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2"/>
      <c r="R42" s="252"/>
      <c r="S42" s="252"/>
      <c r="T42" s="252"/>
      <c r="U42" s="252"/>
      <c r="V42" s="252"/>
      <c r="W42" s="252"/>
      <c r="X42" s="252"/>
      <c r="Y42" s="252"/>
    </row>
    <row r="43" spans="1:27" s="13" customFormat="1">
      <c r="B43" s="252" t="s">
        <v>223</v>
      </c>
      <c r="C43" s="252"/>
      <c r="D43" s="252"/>
      <c r="E43" s="252"/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2"/>
      <c r="Q43" s="252"/>
      <c r="R43" s="252"/>
      <c r="S43" s="252"/>
      <c r="T43" s="252"/>
      <c r="U43" s="252"/>
      <c r="V43" s="252"/>
      <c r="W43" s="252"/>
      <c r="X43" s="252"/>
      <c r="Y43" s="252"/>
    </row>
    <row r="44" spans="1:27" s="13" customFormat="1">
      <c r="B44" s="252" t="s">
        <v>310</v>
      </c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52"/>
      <c r="W44" s="252"/>
      <c r="X44" s="252"/>
      <c r="Y44" s="252"/>
    </row>
    <row r="45" spans="1:27" s="13" customFormat="1">
      <c r="B45" s="252" t="s">
        <v>311</v>
      </c>
      <c r="C45" s="252"/>
      <c r="D45" s="252"/>
      <c r="E45" s="252"/>
      <c r="F45" s="252"/>
      <c r="G45" s="252"/>
      <c r="H45" s="252"/>
      <c r="I45" s="252"/>
      <c r="J45" s="252"/>
      <c r="K45" s="252"/>
      <c r="L45" s="252"/>
      <c r="M45" s="252"/>
      <c r="N45" s="252"/>
      <c r="O45" s="252"/>
      <c r="P45" s="252"/>
      <c r="Q45" s="252"/>
      <c r="R45" s="252"/>
      <c r="S45" s="252"/>
      <c r="T45" s="252"/>
      <c r="U45" s="252"/>
      <c r="V45" s="252"/>
      <c r="W45" s="252"/>
      <c r="X45" s="252"/>
      <c r="Y45" s="28"/>
    </row>
    <row r="46" spans="1:27" s="13" customFormat="1">
      <c r="B46" s="252" t="s">
        <v>312</v>
      </c>
      <c r="C46" s="252"/>
      <c r="D46" s="252"/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2"/>
      <c r="R46" s="252"/>
      <c r="S46" s="252"/>
      <c r="T46" s="252"/>
      <c r="U46" s="252"/>
      <c r="V46" s="252"/>
      <c r="W46" s="252"/>
      <c r="X46" s="252"/>
      <c r="Y46" s="28"/>
    </row>
    <row r="47" spans="1:27" s="14" customFormat="1" ht="12"/>
    <row r="48" spans="1:27" s="14" customFormat="1" ht="12"/>
    <row r="49" s="14" customFormat="1" ht="12"/>
    <row r="50" s="14" customFormat="1" ht="12"/>
  </sheetData>
  <mergeCells count="88">
    <mergeCell ref="N8:P8"/>
    <mergeCell ref="A1:M5"/>
    <mergeCell ref="N1:P5"/>
    <mergeCell ref="Q1:Z5"/>
    <mergeCell ref="A6:Z6"/>
    <mergeCell ref="N7:P7"/>
    <mergeCell ref="A10:Z10"/>
    <mergeCell ref="A11:Z11"/>
    <mergeCell ref="A12:D12"/>
    <mergeCell ref="E12:J12"/>
    <mergeCell ref="K12:P12"/>
    <mergeCell ref="Q12:Z12"/>
    <mergeCell ref="A13:Z13"/>
    <mergeCell ref="A14:G14"/>
    <mergeCell ref="H14:M14"/>
    <mergeCell ref="N14:O14"/>
    <mergeCell ref="P14:T14"/>
    <mergeCell ref="U14:Z14"/>
    <mergeCell ref="H15:O15"/>
    <mergeCell ref="P15:T15"/>
    <mergeCell ref="V15:Y15"/>
    <mergeCell ref="H16:M16"/>
    <mergeCell ref="U17:Z17"/>
    <mergeCell ref="H17:K17"/>
    <mergeCell ref="N16:O16"/>
    <mergeCell ref="P16:T16"/>
    <mergeCell ref="V16:Y16"/>
    <mergeCell ref="A17:G17"/>
    <mergeCell ref="R23:T23"/>
    <mergeCell ref="U23:W23"/>
    <mergeCell ref="P23:Q23"/>
    <mergeCell ref="A19:D19"/>
    <mergeCell ref="E19:Z20"/>
    <mergeCell ref="A20:D20"/>
    <mergeCell ref="A21:J21"/>
    <mergeCell ref="K21:R21"/>
    <mergeCell ref="A18:G18"/>
    <mergeCell ref="H18:K18"/>
    <mergeCell ref="L18:T18"/>
    <mergeCell ref="L17:T17"/>
    <mergeCell ref="W18:X18"/>
    <mergeCell ref="A29:L29"/>
    <mergeCell ref="M29:S29"/>
    <mergeCell ref="T29:Z29"/>
    <mergeCell ref="S21:Z21"/>
    <mergeCell ref="A23:G23"/>
    <mergeCell ref="H23:I23"/>
    <mergeCell ref="J23:M23"/>
    <mergeCell ref="N23:O23"/>
    <mergeCell ref="A22:J22"/>
    <mergeCell ref="K22:P22"/>
    <mergeCell ref="Q22:R22"/>
    <mergeCell ref="S22:Z22"/>
    <mergeCell ref="Y23:Z23"/>
    <mergeCell ref="A25:G25"/>
    <mergeCell ref="H25:Z26"/>
    <mergeCell ref="B46:X46"/>
    <mergeCell ref="A30:L30"/>
    <mergeCell ref="T30:Z30"/>
    <mergeCell ref="A31:L31"/>
    <mergeCell ref="M31:Q31"/>
    <mergeCell ref="C32:D32"/>
    <mergeCell ref="F32:H32"/>
    <mergeCell ref="J32:L32"/>
    <mergeCell ref="V32:X32"/>
    <mergeCell ref="M33:Q33"/>
    <mergeCell ref="E34:L34"/>
    <mergeCell ref="V34:X34"/>
    <mergeCell ref="A36:Z36"/>
    <mergeCell ref="A37:Z37"/>
    <mergeCell ref="A38:Z38"/>
    <mergeCell ref="B45:X45"/>
    <mergeCell ref="A9:Z9"/>
    <mergeCell ref="B41:Y41"/>
    <mergeCell ref="B42:Y42"/>
    <mergeCell ref="B43:Y43"/>
    <mergeCell ref="B44:Y44"/>
    <mergeCell ref="A39:Z39"/>
    <mergeCell ref="A40:Z40"/>
    <mergeCell ref="A26:G26"/>
    <mergeCell ref="A27:Z27"/>
    <mergeCell ref="A28:Z28"/>
    <mergeCell ref="A24:G24"/>
    <mergeCell ref="H24:J24"/>
    <mergeCell ref="K24:M24"/>
    <mergeCell ref="O24:T24"/>
    <mergeCell ref="U24:Y24"/>
    <mergeCell ref="A15:G16"/>
  </mergeCells>
  <phoneticPr fontId="1" type="noConversion"/>
  <pageMargins left="0.511811024" right="0.511811024" top="0.78740157499999996" bottom="0.78740157499999996" header="0.31496062000000002" footer="0.31496062000000002"/>
  <pageSetup paperSize="9" scale="93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A50"/>
  <sheetViews>
    <sheetView view="pageBreakPreview" zoomScaleSheetLayoutView="100" workbookViewId="0">
      <selection activeCell="N8" sqref="N8:P8"/>
    </sheetView>
  </sheetViews>
  <sheetFormatPr defaultRowHeight="15"/>
  <cols>
    <col min="1" max="3" width="2.140625" customWidth="1"/>
    <col min="4" max="4" width="6.85546875" customWidth="1"/>
    <col min="5" max="6" width="2.140625" customWidth="1"/>
    <col min="7" max="7" width="3.28515625" customWidth="1"/>
    <col min="8" max="8" width="6.42578125" customWidth="1"/>
    <col min="9" max="11" width="2.140625" customWidth="1"/>
    <col min="12" max="12" width="2.85546875" customWidth="1"/>
    <col min="13" max="13" width="4.140625" customWidth="1"/>
    <col min="14" max="14" width="4.28515625" customWidth="1"/>
    <col min="15" max="15" width="7.140625" customWidth="1"/>
    <col min="16" max="16" width="6.42578125" customWidth="1"/>
    <col min="17" max="17" width="5" customWidth="1"/>
    <col min="18" max="19" width="2.140625" customWidth="1"/>
    <col min="20" max="20" width="5.7109375" customWidth="1"/>
    <col min="21" max="23" width="2.140625" customWidth="1"/>
    <col min="24" max="24" width="6.42578125" customWidth="1"/>
    <col min="25" max="25" width="2.42578125" customWidth="1"/>
    <col min="26" max="26" width="9.7109375" customWidth="1"/>
  </cols>
  <sheetData>
    <row r="1" spans="1:26" ht="15" customHeight="1">
      <c r="A1" s="253"/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4"/>
      <c r="N1" s="255" t="s">
        <v>256</v>
      </c>
      <c r="O1" s="256"/>
      <c r="P1" s="257"/>
      <c r="Q1" s="264"/>
      <c r="R1" s="253"/>
      <c r="S1" s="253"/>
      <c r="T1" s="253"/>
      <c r="U1" s="253"/>
      <c r="V1" s="253"/>
      <c r="W1" s="253"/>
      <c r="X1" s="253"/>
      <c r="Y1" s="253"/>
      <c r="Z1" s="253"/>
    </row>
    <row r="2" spans="1:26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4"/>
      <c r="N2" s="258"/>
      <c r="O2" s="259"/>
      <c r="P2" s="260"/>
      <c r="Q2" s="264"/>
      <c r="R2" s="253"/>
      <c r="S2" s="253"/>
      <c r="T2" s="253"/>
      <c r="U2" s="253"/>
      <c r="V2" s="253"/>
      <c r="W2" s="253"/>
      <c r="X2" s="253"/>
      <c r="Y2" s="253"/>
      <c r="Z2" s="253"/>
    </row>
    <row r="3" spans="1:26">
      <c r="A3" s="253"/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4"/>
      <c r="N3" s="258"/>
      <c r="O3" s="259"/>
      <c r="P3" s="260"/>
      <c r="Q3" s="264"/>
      <c r="R3" s="253"/>
      <c r="S3" s="253"/>
      <c r="T3" s="253"/>
      <c r="U3" s="253"/>
      <c r="V3" s="253"/>
      <c r="W3" s="253"/>
      <c r="X3" s="253"/>
      <c r="Y3" s="253"/>
      <c r="Z3" s="253"/>
    </row>
    <row r="4" spans="1:26">
      <c r="A4" s="253"/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4"/>
      <c r="N4" s="258"/>
      <c r="O4" s="259"/>
      <c r="P4" s="260"/>
      <c r="Q4" s="264"/>
      <c r="R4" s="253"/>
      <c r="S4" s="253"/>
      <c r="T4" s="253"/>
      <c r="U4" s="253"/>
      <c r="V4" s="253"/>
      <c r="W4" s="253"/>
      <c r="X4" s="253"/>
      <c r="Y4" s="253"/>
      <c r="Z4" s="253"/>
    </row>
    <row r="5" spans="1:26" ht="22.5" customHeight="1" thickBot="1">
      <c r="A5" s="253"/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4"/>
      <c r="N5" s="261"/>
      <c r="O5" s="262"/>
      <c r="P5" s="263"/>
      <c r="Q5" s="264"/>
      <c r="R5" s="253"/>
      <c r="S5" s="253"/>
      <c r="T5" s="253"/>
      <c r="U5" s="253"/>
      <c r="V5" s="253"/>
      <c r="W5" s="253"/>
      <c r="X5" s="253"/>
      <c r="Y5" s="253"/>
      <c r="Z5" s="253"/>
    </row>
    <row r="6" spans="1:26">
      <c r="A6" s="253"/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</row>
    <row r="7" spans="1:26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51" t="str">
        <f>'TODOS OS REPORTES'!Z12</f>
        <v xml:space="preserve"> </v>
      </c>
      <c r="O7" s="251"/>
      <c r="P7" s="251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251"/>
      <c r="O8" s="251"/>
      <c r="P8" s="251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30" customHeight="1">
      <c r="A9" s="250" t="s">
        <v>257</v>
      </c>
      <c r="B9" s="250"/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</row>
    <row r="10" spans="1:26" ht="18.75">
      <c r="A10" s="358" t="s">
        <v>258</v>
      </c>
      <c r="B10" s="358"/>
      <c r="C10" s="358"/>
      <c r="D10" s="358"/>
      <c r="E10" s="358"/>
      <c r="F10" s="358"/>
      <c r="G10" s="358"/>
      <c r="H10" s="358"/>
      <c r="I10" s="358"/>
      <c r="J10" s="358"/>
      <c r="K10" s="358"/>
      <c r="L10" s="358"/>
      <c r="M10" s="358"/>
      <c r="N10" s="358"/>
      <c r="O10" s="358"/>
      <c r="P10" s="358"/>
      <c r="Q10" s="358"/>
      <c r="R10" s="358"/>
      <c r="S10" s="358"/>
      <c r="T10" s="358"/>
      <c r="U10" s="358"/>
      <c r="V10" s="358"/>
      <c r="W10" s="358"/>
      <c r="X10" s="358"/>
      <c r="Y10" s="358"/>
      <c r="Z10" s="358"/>
    </row>
    <row r="11" spans="1:26">
      <c r="A11" s="359" t="s">
        <v>259</v>
      </c>
      <c r="B11" s="359"/>
      <c r="C11" s="359"/>
      <c r="D11" s="359"/>
      <c r="E11" s="359"/>
      <c r="F11" s="359"/>
      <c r="G11" s="359"/>
      <c r="H11" s="359"/>
      <c r="I11" s="359"/>
      <c r="J11" s="359"/>
      <c r="K11" s="359"/>
      <c r="L11" s="359"/>
      <c r="M11" s="359"/>
      <c r="N11" s="359"/>
      <c r="O11" s="359"/>
      <c r="P11" s="359"/>
      <c r="Q11" s="359"/>
      <c r="R11" s="359"/>
      <c r="S11" s="359"/>
      <c r="T11" s="359"/>
      <c r="U11" s="359"/>
      <c r="V11" s="359"/>
      <c r="W11" s="359"/>
      <c r="X11" s="359"/>
      <c r="Y11" s="359"/>
      <c r="Z11" s="359"/>
    </row>
    <row r="12" spans="1:26" s="14" customFormat="1" ht="12">
      <c r="A12" s="360"/>
      <c r="B12" s="361"/>
      <c r="C12" s="361"/>
      <c r="D12" s="361"/>
      <c r="E12" s="362" t="str">
        <f>'TODOS OS REPORTES'!D25</f>
        <v xml:space="preserve"> </v>
      </c>
      <c r="F12" s="362"/>
      <c r="G12" s="362"/>
      <c r="H12" s="362"/>
      <c r="I12" s="362"/>
      <c r="J12" s="363"/>
      <c r="K12" s="360" t="s">
        <v>260</v>
      </c>
      <c r="L12" s="361"/>
      <c r="M12" s="361"/>
      <c r="N12" s="361"/>
      <c r="O12" s="361"/>
      <c r="P12" s="361"/>
      <c r="Q12" s="364" t="str">
        <f>'TODOS OS REPORTES'!B14</f>
        <v xml:space="preserve"> </v>
      </c>
      <c r="R12" s="364"/>
      <c r="S12" s="364"/>
      <c r="T12" s="364"/>
      <c r="U12" s="364"/>
      <c r="V12" s="364"/>
      <c r="W12" s="364"/>
      <c r="X12" s="364"/>
      <c r="Y12" s="364"/>
      <c r="Z12" s="365"/>
    </row>
    <row r="13" spans="1:26" s="14" customFormat="1" ht="12.75">
      <c r="A13" s="366" t="s">
        <v>261</v>
      </c>
      <c r="B13" s="367"/>
      <c r="C13" s="367"/>
      <c r="D13" s="367"/>
      <c r="E13" s="367"/>
      <c r="F13" s="367"/>
      <c r="G13" s="367"/>
      <c r="H13" s="367"/>
      <c r="I13" s="367"/>
      <c r="J13" s="367"/>
      <c r="K13" s="367"/>
      <c r="L13" s="367"/>
      <c r="M13" s="367"/>
      <c r="N13" s="367"/>
      <c r="O13" s="367"/>
      <c r="P13" s="367"/>
      <c r="Q13" s="367"/>
      <c r="R13" s="367"/>
      <c r="S13" s="367"/>
      <c r="T13" s="367"/>
      <c r="U13" s="367"/>
      <c r="V13" s="367"/>
      <c r="W13" s="367"/>
      <c r="X13" s="367"/>
      <c r="Y13" s="367"/>
      <c r="Z13" s="368"/>
    </row>
    <row r="14" spans="1:26" s="14" customFormat="1" ht="12" customHeight="1">
      <c r="A14" s="301" t="s">
        <v>262</v>
      </c>
      <c r="B14" s="302"/>
      <c r="C14" s="302"/>
      <c r="D14" s="302"/>
      <c r="E14" s="302"/>
      <c r="F14" s="302"/>
      <c r="G14" s="303"/>
      <c r="H14" s="369" t="s">
        <v>263</v>
      </c>
      <c r="I14" s="370"/>
      <c r="J14" s="370"/>
      <c r="K14" s="370"/>
      <c r="L14" s="370"/>
      <c r="M14" s="370"/>
      <c r="N14" s="371" t="str">
        <f>'TODOS OS REPORTES'!F14</f>
        <v xml:space="preserve"> </v>
      </c>
      <c r="O14" s="372"/>
      <c r="P14" s="370" t="s">
        <v>264</v>
      </c>
      <c r="Q14" s="370"/>
      <c r="R14" s="302"/>
      <c r="S14" s="302"/>
      <c r="T14" s="303"/>
      <c r="U14" s="369" t="s">
        <v>265</v>
      </c>
      <c r="V14" s="370"/>
      <c r="W14" s="370"/>
      <c r="X14" s="370"/>
      <c r="Y14" s="370"/>
      <c r="Z14" s="373"/>
    </row>
    <row r="15" spans="1:26" s="14" customFormat="1" ht="12">
      <c r="A15" s="332" t="str">
        <f>'TODOS OS REPORTES'!E14</f>
        <v xml:space="preserve"> </v>
      </c>
      <c r="B15" s="306"/>
      <c r="C15" s="306"/>
      <c r="D15" s="306"/>
      <c r="E15" s="306"/>
      <c r="F15" s="306"/>
      <c r="G15" s="307"/>
      <c r="H15" s="334" t="s">
        <v>30</v>
      </c>
      <c r="I15" s="335"/>
      <c r="J15" s="335"/>
      <c r="K15" s="335"/>
      <c r="L15" s="335"/>
      <c r="M15" s="335"/>
      <c r="N15" s="335"/>
      <c r="O15" s="336"/>
      <c r="P15" s="337" t="str">
        <f>'TODOS OS REPORTES'!H14</f>
        <v xml:space="preserve"> </v>
      </c>
      <c r="Q15" s="337"/>
      <c r="R15" s="337"/>
      <c r="S15" s="337"/>
      <c r="T15" s="338"/>
      <c r="U15" s="44" t="str">
        <f>IF('TODOS OS REPORTES'!O14="SIM","X"," ")</f>
        <v xml:space="preserve"> </v>
      </c>
      <c r="V15" s="374" t="s">
        <v>266</v>
      </c>
      <c r="W15" s="374"/>
      <c r="X15" s="374"/>
      <c r="Y15" s="374"/>
      <c r="Z15" s="16" t="str">
        <f>IF('TODOS OS REPORTES'!O14="SIM",'TODOS OS REPORTES'!Q14," ")</f>
        <v xml:space="preserve"> </v>
      </c>
    </row>
    <row r="16" spans="1:26" s="14" customFormat="1" ht="12" customHeight="1">
      <c r="A16" s="333"/>
      <c r="B16" s="319"/>
      <c r="C16" s="319"/>
      <c r="D16" s="319"/>
      <c r="E16" s="319"/>
      <c r="F16" s="319"/>
      <c r="G16" s="320"/>
      <c r="H16" s="344" t="s">
        <v>267</v>
      </c>
      <c r="I16" s="345"/>
      <c r="J16" s="345"/>
      <c r="K16" s="345"/>
      <c r="L16" s="345"/>
      <c r="M16" s="345"/>
      <c r="N16" s="346" t="str">
        <f>'TODOS OS REPORTES'!G14</f>
        <v xml:space="preserve"> </v>
      </c>
      <c r="O16" s="347"/>
      <c r="P16" s="348" t="s">
        <v>30</v>
      </c>
      <c r="Q16" s="348"/>
      <c r="R16" s="349"/>
      <c r="S16" s="349"/>
      <c r="T16" s="350"/>
      <c r="U16" s="52" t="str">
        <f>IF('TODOS OS REPORTES'!O14="NÃO","X"," ")</f>
        <v xml:space="preserve"> </v>
      </c>
      <c r="V16" s="351" t="s">
        <v>268</v>
      </c>
      <c r="W16" s="351"/>
      <c r="X16" s="351"/>
      <c r="Y16" s="351"/>
      <c r="Z16" s="17"/>
    </row>
    <row r="17" spans="1:27" s="14" customFormat="1" ht="12">
      <c r="A17" s="265" t="s">
        <v>269</v>
      </c>
      <c r="B17" s="266"/>
      <c r="C17" s="266"/>
      <c r="D17" s="266"/>
      <c r="E17" s="266"/>
      <c r="F17" s="266"/>
      <c r="G17" s="323"/>
      <c r="H17" s="265" t="s">
        <v>270</v>
      </c>
      <c r="I17" s="266"/>
      <c r="J17" s="266"/>
      <c r="K17" s="343"/>
      <c r="L17" s="341" t="s">
        <v>271</v>
      </c>
      <c r="M17" s="342"/>
      <c r="N17" s="342"/>
      <c r="O17" s="342"/>
      <c r="P17" s="342"/>
      <c r="Q17" s="342"/>
      <c r="R17" s="342"/>
      <c r="S17" s="342"/>
      <c r="T17" s="343"/>
      <c r="U17" s="265" t="s">
        <v>272</v>
      </c>
      <c r="V17" s="266"/>
      <c r="W17" s="266"/>
      <c r="X17" s="266"/>
      <c r="Y17" s="266"/>
      <c r="Z17" s="323"/>
    </row>
    <row r="18" spans="1:27" s="14" customFormat="1" ht="12">
      <c r="A18" s="352" t="str">
        <f>'TODOS OS REPORTES'!D14</f>
        <v xml:space="preserve"> </v>
      </c>
      <c r="B18" s="353"/>
      <c r="C18" s="353"/>
      <c r="D18" s="353"/>
      <c r="E18" s="353"/>
      <c r="F18" s="353"/>
      <c r="G18" s="354"/>
      <c r="H18" s="355" t="str">
        <f>'TODOS OS REPORTES'!I14</f>
        <v xml:space="preserve"> </v>
      </c>
      <c r="I18" s="356"/>
      <c r="J18" s="356"/>
      <c r="K18" s="357"/>
      <c r="L18" s="271" t="str">
        <f>'TODOS OS REPORTES'!J14</f>
        <v xml:space="preserve"> </v>
      </c>
      <c r="M18" s="272"/>
      <c r="N18" s="272"/>
      <c r="O18" s="272"/>
      <c r="P18" s="272"/>
      <c r="Q18" s="272"/>
      <c r="R18" s="272"/>
      <c r="S18" s="272"/>
      <c r="T18" s="273"/>
      <c r="U18" s="18"/>
      <c r="V18" s="44" t="str">
        <f>IF('TODOS OS REPORTES'!L14="IMC","X"," ")</f>
        <v xml:space="preserve"> </v>
      </c>
      <c r="W18" s="339" t="s">
        <v>52</v>
      </c>
      <c r="X18" s="340"/>
      <c r="Y18" s="52" t="str">
        <f>IF('TODOS OS REPORTES'!L14="VMC","X"," ")</f>
        <v xml:space="preserve"> </v>
      </c>
      <c r="Z18" s="19" t="s">
        <v>273</v>
      </c>
    </row>
    <row r="19" spans="1:27" s="14" customFormat="1" ht="12">
      <c r="A19" s="317" t="s">
        <v>274</v>
      </c>
      <c r="B19" s="318"/>
      <c r="C19" s="318"/>
      <c r="D19" s="318"/>
      <c r="E19" s="304" t="str">
        <f>CONCATENATE('TODOS OS REPORTES'!M14," - ",'TODOS OS REPORTES'!N14)</f>
        <v xml:space="preserve">  -  </v>
      </c>
      <c r="F19" s="304"/>
      <c r="G19" s="304"/>
      <c r="H19" s="304"/>
      <c r="I19" s="304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4"/>
      <c r="V19" s="304"/>
      <c r="W19" s="304"/>
      <c r="X19" s="304"/>
      <c r="Y19" s="304"/>
      <c r="Z19" s="305"/>
    </row>
    <row r="20" spans="1:27" s="14" customFormat="1" ht="12">
      <c r="A20" s="325" t="s">
        <v>275</v>
      </c>
      <c r="B20" s="326"/>
      <c r="C20" s="326"/>
      <c r="D20" s="326"/>
      <c r="E20" s="319"/>
      <c r="F20" s="319"/>
      <c r="G20" s="319"/>
      <c r="H20" s="319"/>
      <c r="I20" s="319"/>
      <c r="J20" s="319"/>
      <c r="K20" s="319"/>
      <c r="L20" s="319"/>
      <c r="M20" s="319"/>
      <c r="N20" s="319"/>
      <c r="O20" s="319"/>
      <c r="P20" s="319"/>
      <c r="Q20" s="319"/>
      <c r="R20" s="319"/>
      <c r="S20" s="319"/>
      <c r="T20" s="319"/>
      <c r="U20" s="319"/>
      <c r="V20" s="319"/>
      <c r="W20" s="319"/>
      <c r="X20" s="319"/>
      <c r="Y20" s="319"/>
      <c r="Z20" s="320"/>
    </row>
    <row r="21" spans="1:27" s="14" customFormat="1" ht="15" customHeight="1">
      <c r="A21" s="265" t="s">
        <v>276</v>
      </c>
      <c r="B21" s="266"/>
      <c r="C21" s="266"/>
      <c r="D21" s="266"/>
      <c r="E21" s="266"/>
      <c r="F21" s="266"/>
      <c r="G21" s="266"/>
      <c r="H21" s="266"/>
      <c r="I21" s="266"/>
      <c r="J21" s="323"/>
      <c r="K21" s="324" t="s">
        <v>277</v>
      </c>
      <c r="L21" s="266"/>
      <c r="M21" s="266"/>
      <c r="N21" s="266"/>
      <c r="O21" s="266"/>
      <c r="P21" s="266"/>
      <c r="Q21" s="266"/>
      <c r="R21" s="323"/>
      <c r="S21" s="265" t="s">
        <v>278</v>
      </c>
      <c r="T21" s="266"/>
      <c r="U21" s="266"/>
      <c r="V21" s="266"/>
      <c r="W21" s="266"/>
      <c r="X21" s="266"/>
      <c r="Y21" s="266"/>
      <c r="Z21" s="323"/>
    </row>
    <row r="22" spans="1:27" s="14" customFormat="1" ht="12" customHeight="1">
      <c r="A22" s="271" t="str">
        <f>'TODOS OS REPORTES'!P14</f>
        <v xml:space="preserve"> </v>
      </c>
      <c r="B22" s="272"/>
      <c r="C22" s="272"/>
      <c r="D22" s="272"/>
      <c r="E22" s="272"/>
      <c r="F22" s="272"/>
      <c r="G22" s="272"/>
      <c r="H22" s="272"/>
      <c r="I22" s="272"/>
      <c r="J22" s="273"/>
      <c r="K22" s="312" t="s">
        <v>279</v>
      </c>
      <c r="L22" s="313"/>
      <c r="M22" s="313"/>
      <c r="N22" s="313"/>
      <c r="O22" s="313"/>
      <c r="P22" s="313"/>
      <c r="Q22" s="327" t="str">
        <f>'TODOS OS REPORTES'!S14</f>
        <v xml:space="preserve"> </v>
      </c>
      <c r="R22" s="328"/>
      <c r="S22" s="329" t="str">
        <f>'TODOS OS REPORTES'!R14</f>
        <v xml:space="preserve"> </v>
      </c>
      <c r="T22" s="330"/>
      <c r="U22" s="330"/>
      <c r="V22" s="330"/>
      <c r="W22" s="330"/>
      <c r="X22" s="330"/>
      <c r="Y22" s="330"/>
      <c r="Z22" s="328"/>
    </row>
    <row r="23" spans="1:27" s="14" customFormat="1" ht="15" customHeight="1">
      <c r="A23" s="265" t="s">
        <v>280</v>
      </c>
      <c r="B23" s="266"/>
      <c r="C23" s="266"/>
      <c r="D23" s="266"/>
      <c r="E23" s="266"/>
      <c r="F23" s="266"/>
      <c r="G23" s="266"/>
      <c r="H23" s="321" t="s">
        <v>281</v>
      </c>
      <c r="I23" s="321"/>
      <c r="J23" s="322" t="str">
        <f>'TODOS OS REPORTES'!AG14</f>
        <v xml:space="preserve"> </v>
      </c>
      <c r="K23" s="322"/>
      <c r="L23" s="322"/>
      <c r="M23" s="322"/>
      <c r="N23" s="321" t="s">
        <v>282</v>
      </c>
      <c r="O23" s="321"/>
      <c r="P23" s="322" t="str">
        <f>'TODOS OS REPORTES'!AH14</f>
        <v xml:space="preserve"> </v>
      </c>
      <c r="Q23" s="322"/>
      <c r="R23" s="321" t="s">
        <v>283</v>
      </c>
      <c r="S23" s="321"/>
      <c r="T23" s="321"/>
      <c r="U23" s="322" t="str">
        <f>'TODOS OS REPORTES'!AK14</f>
        <v xml:space="preserve"> </v>
      </c>
      <c r="V23" s="322"/>
      <c r="W23" s="322"/>
      <c r="X23" s="20" t="s">
        <v>284</v>
      </c>
      <c r="Y23" s="322" t="str">
        <f>'TODOS OS REPORTES'!AL14</f>
        <v xml:space="preserve"> </v>
      </c>
      <c r="Z23" s="331"/>
    </row>
    <row r="24" spans="1:27" s="14" customFormat="1" ht="12">
      <c r="A24" s="314" t="s">
        <v>285</v>
      </c>
      <c r="B24" s="315"/>
      <c r="C24" s="315"/>
      <c r="D24" s="315"/>
      <c r="E24" s="315"/>
      <c r="F24" s="315"/>
      <c r="G24" s="315"/>
      <c r="H24" s="295" t="s">
        <v>286</v>
      </c>
      <c r="I24" s="295"/>
      <c r="J24" s="295"/>
      <c r="K24" s="316" t="str">
        <f>'TODOS OS REPORTES'!AI14</f>
        <v xml:space="preserve"> </v>
      </c>
      <c r="L24" s="316"/>
      <c r="M24" s="316"/>
      <c r="N24" s="67" t="s">
        <v>287</v>
      </c>
      <c r="O24" s="316" t="str">
        <f>'TODOS OS REPORTES'!AJ14</f>
        <v xml:space="preserve"> </v>
      </c>
      <c r="P24" s="316"/>
      <c r="Q24" s="316"/>
      <c r="R24" s="316"/>
      <c r="S24" s="316"/>
      <c r="T24" s="316"/>
      <c r="U24" s="295" t="s">
        <v>288</v>
      </c>
      <c r="V24" s="295"/>
      <c r="W24" s="295"/>
      <c r="X24" s="295"/>
      <c r="Y24" s="295"/>
      <c r="Z24" s="21" t="str">
        <f>'TODOS OS REPORTES'!AF14</f>
        <v xml:space="preserve"> </v>
      </c>
    </row>
    <row r="25" spans="1:27" s="14" customFormat="1" ht="12">
      <c r="A25" s="265" t="s">
        <v>289</v>
      </c>
      <c r="B25" s="266"/>
      <c r="C25" s="266"/>
      <c r="D25" s="266"/>
      <c r="E25" s="266"/>
      <c r="F25" s="266"/>
      <c r="G25" s="266"/>
      <c r="H25" s="304" t="str">
        <f>'TODOS OS REPORTES'!AB14</f>
        <v xml:space="preserve"> </v>
      </c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4"/>
      <c r="Y25" s="304"/>
      <c r="Z25" s="305"/>
    </row>
    <row r="26" spans="1:27" s="14" customFormat="1" ht="12">
      <c r="A26" s="308" t="s">
        <v>290</v>
      </c>
      <c r="B26" s="281"/>
      <c r="C26" s="281"/>
      <c r="D26" s="281"/>
      <c r="E26" s="281"/>
      <c r="F26" s="281"/>
      <c r="G26" s="281"/>
      <c r="H26" s="306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6"/>
      <c r="W26" s="306"/>
      <c r="X26" s="306"/>
      <c r="Y26" s="306"/>
      <c r="Z26" s="307"/>
    </row>
    <row r="27" spans="1:27" s="14" customFormat="1" ht="12" customHeight="1">
      <c r="A27" s="309" t="s">
        <v>291</v>
      </c>
      <c r="B27" s="310"/>
      <c r="C27" s="310"/>
      <c r="D27" s="310"/>
      <c r="E27" s="310"/>
      <c r="F27" s="310"/>
      <c r="G27" s="310"/>
      <c r="H27" s="310"/>
      <c r="I27" s="310"/>
      <c r="J27" s="310"/>
      <c r="K27" s="310"/>
      <c r="L27" s="310"/>
      <c r="M27" s="310"/>
      <c r="N27" s="310"/>
      <c r="O27" s="310"/>
      <c r="P27" s="310"/>
      <c r="Q27" s="310"/>
      <c r="R27" s="310"/>
      <c r="S27" s="310"/>
      <c r="T27" s="310"/>
      <c r="U27" s="310"/>
      <c r="V27" s="310"/>
      <c r="W27" s="310"/>
      <c r="X27" s="310"/>
      <c r="Y27" s="310"/>
      <c r="Z27" s="311"/>
    </row>
    <row r="28" spans="1:27" s="14" customFormat="1" ht="12.75">
      <c r="A28" s="268" t="s">
        <v>292</v>
      </c>
      <c r="B28" s="269"/>
      <c r="C28" s="269"/>
      <c r="D28" s="269"/>
      <c r="E28" s="269"/>
      <c r="F28" s="269"/>
      <c r="G28" s="269"/>
      <c r="H28" s="269"/>
      <c r="I28" s="269"/>
      <c r="J28" s="269"/>
      <c r="K28" s="269"/>
      <c r="L28" s="269"/>
      <c r="M28" s="269"/>
      <c r="N28" s="269"/>
      <c r="O28" s="269"/>
      <c r="P28" s="269"/>
      <c r="Q28" s="269"/>
      <c r="R28" s="269"/>
      <c r="S28" s="269"/>
      <c r="T28" s="269"/>
      <c r="U28" s="269"/>
      <c r="V28" s="269"/>
      <c r="W28" s="269"/>
      <c r="X28" s="269"/>
      <c r="Y28" s="269"/>
      <c r="Z28" s="270"/>
    </row>
    <row r="29" spans="1:27" s="14" customFormat="1" ht="12" customHeight="1">
      <c r="A29" s="298" t="s">
        <v>293</v>
      </c>
      <c r="B29" s="299"/>
      <c r="C29" s="299"/>
      <c r="D29" s="299"/>
      <c r="E29" s="299"/>
      <c r="F29" s="299"/>
      <c r="G29" s="299"/>
      <c r="H29" s="299"/>
      <c r="I29" s="299"/>
      <c r="J29" s="299"/>
      <c r="K29" s="299"/>
      <c r="L29" s="300"/>
      <c r="M29" s="301" t="s">
        <v>294</v>
      </c>
      <c r="N29" s="302"/>
      <c r="O29" s="302"/>
      <c r="P29" s="302"/>
      <c r="Q29" s="302"/>
      <c r="R29" s="302"/>
      <c r="S29" s="303"/>
      <c r="T29" s="302" t="s">
        <v>295</v>
      </c>
      <c r="U29" s="302"/>
      <c r="V29" s="302"/>
      <c r="W29" s="302"/>
      <c r="X29" s="302"/>
      <c r="Y29" s="302"/>
      <c r="Z29" s="303"/>
    </row>
    <row r="30" spans="1:27" s="14" customFormat="1" ht="12">
      <c r="A30" s="297" t="str">
        <f>'TODOS OS REPORTES'!Q14</f>
        <v xml:space="preserve"> </v>
      </c>
      <c r="B30" s="294"/>
      <c r="C30" s="294"/>
      <c r="D30" s="294"/>
      <c r="E30" s="294"/>
      <c r="F30" s="294"/>
      <c r="G30" s="294"/>
      <c r="H30" s="294"/>
      <c r="I30" s="294"/>
      <c r="J30" s="294"/>
      <c r="K30" s="294"/>
      <c r="L30" s="294"/>
      <c r="M30" s="22"/>
      <c r="N30" s="13"/>
      <c r="O30" s="13"/>
      <c r="P30" s="13"/>
      <c r="Q30" s="13"/>
      <c r="R30" s="13"/>
      <c r="S30" s="17"/>
      <c r="T30" s="292" t="s">
        <v>296</v>
      </c>
      <c r="U30" s="292"/>
      <c r="V30" s="292"/>
      <c r="W30" s="292"/>
      <c r="X30" s="292"/>
      <c r="Y30" s="292"/>
      <c r="Z30" s="293"/>
    </row>
    <row r="31" spans="1:27" s="14" customFormat="1" ht="12">
      <c r="A31" s="280" t="s">
        <v>297</v>
      </c>
      <c r="B31" s="281"/>
      <c r="C31" s="281"/>
      <c r="D31" s="281"/>
      <c r="E31" s="281"/>
      <c r="F31" s="281"/>
      <c r="G31" s="281"/>
      <c r="H31" s="281"/>
      <c r="I31" s="281"/>
      <c r="J31" s="281"/>
      <c r="K31" s="281"/>
      <c r="L31" s="296"/>
      <c r="M31" s="291" t="s">
        <v>298</v>
      </c>
      <c r="N31" s="292"/>
      <c r="O31" s="292"/>
      <c r="P31" s="292"/>
      <c r="Q31" s="293"/>
      <c r="R31" s="15" t="str">
        <f>IF(S22&gt;0,"X"," ")</f>
        <v>X</v>
      </c>
      <c r="S31" s="17"/>
      <c r="T31" s="13"/>
      <c r="U31" s="13"/>
      <c r="V31" s="13"/>
      <c r="W31" s="13"/>
      <c r="X31" s="13"/>
      <c r="Y31" s="13"/>
      <c r="Z31" s="17"/>
    </row>
    <row r="32" spans="1:27" s="14" customFormat="1" ht="12">
      <c r="A32" s="22"/>
      <c r="B32" s="15" t="str">
        <f>IF('TODOS OS REPORTES'!U14="MODO C","X"," ")</f>
        <v xml:space="preserve"> </v>
      </c>
      <c r="C32" s="280" t="s">
        <v>299</v>
      </c>
      <c r="D32" s="296"/>
      <c r="E32" s="16" t="str">
        <f>IF('TODOS OS REPORTES'!U14="PILOTO","X"," ")</f>
        <v xml:space="preserve"> </v>
      </c>
      <c r="F32" s="280" t="s">
        <v>300</v>
      </c>
      <c r="G32" s="281"/>
      <c r="H32" s="296"/>
      <c r="I32" s="15" t="str">
        <f>IF('TODOS OS REPORTES'!U14="ADS","X"," ")</f>
        <v xml:space="preserve"> </v>
      </c>
      <c r="J32" s="280" t="s">
        <v>301</v>
      </c>
      <c r="K32" s="281"/>
      <c r="L32" s="281"/>
      <c r="M32" s="23"/>
      <c r="N32" s="24"/>
      <c r="O32" s="24"/>
      <c r="P32" s="24"/>
      <c r="Q32" s="24"/>
      <c r="R32" s="25"/>
      <c r="S32" s="17"/>
      <c r="T32" s="13"/>
      <c r="U32" s="15" t="str">
        <f>IF(MID('TODOS OS REPORTES'!Q14,3,1)="0","X"," ")</f>
        <v xml:space="preserve"> </v>
      </c>
      <c r="V32" s="280" t="s">
        <v>302</v>
      </c>
      <c r="W32" s="281"/>
      <c r="X32" s="281"/>
      <c r="Y32" s="13"/>
      <c r="Z32" s="13"/>
      <c r="AA32" s="26"/>
    </row>
    <row r="33" spans="1:27" s="14" customFormat="1" ht="12">
      <c r="A33" s="22"/>
      <c r="B33" s="27"/>
      <c r="C33" s="28"/>
      <c r="D33" s="28"/>
      <c r="E33" s="27"/>
      <c r="F33" s="28"/>
      <c r="G33" s="28"/>
      <c r="H33" s="28"/>
      <c r="I33" s="27"/>
      <c r="J33" s="28"/>
      <c r="K33" s="28"/>
      <c r="L33" s="28"/>
      <c r="M33" s="291" t="s">
        <v>303</v>
      </c>
      <c r="N33" s="292"/>
      <c r="O33" s="292"/>
      <c r="P33" s="292"/>
      <c r="Q33" s="293"/>
      <c r="R33" s="15" t="str">
        <f>IF(S22&lt;0,"X"," ")</f>
        <v xml:space="preserve"> </v>
      </c>
      <c r="S33" s="17"/>
      <c r="T33" s="13"/>
      <c r="U33" s="27"/>
      <c r="V33" s="28"/>
      <c r="W33" s="28"/>
      <c r="X33" s="28"/>
      <c r="Y33" s="13"/>
      <c r="Z33" s="28"/>
      <c r="AA33" s="26"/>
    </row>
    <row r="34" spans="1:27" s="14" customFormat="1" ht="12">
      <c r="A34" s="13"/>
      <c r="B34" s="13"/>
      <c r="C34" s="15" t="str">
        <f>IF(AND('TODOS OS REPORTES'!U14&lt;&gt;"MODO C",'TODOS OS REPORTES'!U14&lt;&gt;"PILOTO",'TODOS OS REPORTES'!U14&lt;&gt;"ADS"),"X"," ")</f>
        <v>X</v>
      </c>
      <c r="D34" s="13" t="s">
        <v>304</v>
      </c>
      <c r="E34" s="294" t="str">
        <f>IF(C34="X",'TODOS OS REPORTES'!U14," ")</f>
        <v xml:space="preserve"> </v>
      </c>
      <c r="F34" s="294"/>
      <c r="G34" s="294"/>
      <c r="H34" s="294"/>
      <c r="I34" s="294"/>
      <c r="J34" s="294"/>
      <c r="K34" s="294"/>
      <c r="L34" s="294"/>
      <c r="M34" s="23"/>
      <c r="N34" s="24"/>
      <c r="O34" s="24"/>
      <c r="P34" s="24"/>
      <c r="Q34" s="24"/>
      <c r="R34" s="27"/>
      <c r="S34" s="13"/>
      <c r="T34" s="22"/>
      <c r="U34" s="15" t="str">
        <f>IF(MID('TODOS OS REPORTES'!Q14,3,1)&lt;&gt;"0","X"," ")</f>
        <v>X</v>
      </c>
      <c r="V34" s="280" t="s">
        <v>268</v>
      </c>
      <c r="W34" s="281"/>
      <c r="X34" s="281"/>
      <c r="Y34" s="13"/>
      <c r="Z34" s="13"/>
      <c r="AA34" s="26"/>
    </row>
    <row r="35" spans="1:27" s="14" customFormat="1" ht="12">
      <c r="A35" s="29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1"/>
      <c r="N35" s="32"/>
      <c r="O35" s="32"/>
      <c r="P35" s="32"/>
      <c r="Q35" s="32"/>
      <c r="R35" s="33"/>
      <c r="S35" s="30"/>
      <c r="T35" s="29"/>
      <c r="U35" s="30"/>
      <c r="V35" s="30"/>
      <c r="W35" s="30"/>
      <c r="X35" s="30"/>
      <c r="Y35" s="30"/>
      <c r="Z35" s="30"/>
      <c r="AA35" s="26"/>
    </row>
    <row r="36" spans="1:27" s="14" customFormat="1" ht="12.75">
      <c r="A36" s="282" t="s">
        <v>305</v>
      </c>
      <c r="B36" s="283"/>
      <c r="C36" s="283"/>
      <c r="D36" s="283"/>
      <c r="E36" s="283"/>
      <c r="F36" s="283"/>
      <c r="G36" s="283"/>
      <c r="H36" s="283"/>
      <c r="I36" s="283"/>
      <c r="J36" s="283"/>
      <c r="K36" s="283"/>
      <c r="L36" s="283"/>
      <c r="M36" s="283"/>
      <c r="N36" s="283"/>
      <c r="O36" s="283"/>
      <c r="P36" s="283"/>
      <c r="Q36" s="283"/>
      <c r="R36" s="283"/>
      <c r="S36" s="283"/>
      <c r="T36" s="283"/>
      <c r="U36" s="283"/>
      <c r="V36" s="283"/>
      <c r="W36" s="283"/>
      <c r="X36" s="283"/>
      <c r="Y36" s="283"/>
      <c r="Z36" s="284"/>
    </row>
    <row r="37" spans="1:27" s="14" customFormat="1" ht="23.25" customHeight="1">
      <c r="A37" s="285" t="s">
        <v>306</v>
      </c>
      <c r="B37" s="286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  <c r="Z37" s="287"/>
    </row>
    <row r="38" spans="1:27" s="14" customFormat="1" ht="120" customHeight="1">
      <c r="A38" s="288" t="str">
        <f>'TODOS OS REPORTES'!AC14</f>
        <v xml:space="preserve"> </v>
      </c>
      <c r="B38" s="289"/>
      <c r="C38" s="289"/>
      <c r="D38" s="289"/>
      <c r="E38" s="289"/>
      <c r="F38" s="289"/>
      <c r="G38" s="289"/>
      <c r="H38" s="289"/>
      <c r="I38" s="289"/>
      <c r="J38" s="289"/>
      <c r="K38" s="289"/>
      <c r="L38" s="289"/>
      <c r="M38" s="289"/>
      <c r="N38" s="289"/>
      <c r="O38" s="289"/>
      <c r="P38" s="289"/>
      <c r="Q38" s="289"/>
      <c r="R38" s="289"/>
      <c r="S38" s="289"/>
      <c r="T38" s="289"/>
      <c r="U38" s="289"/>
      <c r="V38" s="289"/>
      <c r="W38" s="289"/>
      <c r="X38" s="289"/>
      <c r="Y38" s="289"/>
      <c r="Z38" s="290"/>
    </row>
    <row r="39" spans="1:27" s="14" customFormat="1" ht="12">
      <c r="A39" s="274" t="s">
        <v>307</v>
      </c>
      <c r="B39" s="275"/>
      <c r="C39" s="275"/>
      <c r="D39" s="275"/>
      <c r="E39" s="275"/>
      <c r="F39" s="275"/>
      <c r="G39" s="275"/>
      <c r="H39" s="275"/>
      <c r="I39" s="275"/>
      <c r="J39" s="275"/>
      <c r="K39" s="275"/>
      <c r="L39" s="275"/>
      <c r="M39" s="275"/>
      <c r="N39" s="275"/>
      <c r="O39" s="275"/>
      <c r="P39" s="275"/>
      <c r="Q39" s="275"/>
      <c r="R39" s="275"/>
      <c r="S39" s="275"/>
      <c r="T39" s="275"/>
      <c r="U39" s="275"/>
      <c r="V39" s="275"/>
      <c r="W39" s="275"/>
      <c r="X39" s="275"/>
      <c r="Y39" s="275"/>
      <c r="Z39" s="276"/>
    </row>
    <row r="40" spans="1:27" s="14" customFormat="1" ht="60" customHeight="1">
      <c r="A40" s="277" t="str">
        <f>'TODOS OS REPORTES'!AD14</f>
        <v xml:space="preserve"> </v>
      </c>
      <c r="B40" s="278"/>
      <c r="C40" s="278"/>
      <c r="D40" s="278"/>
      <c r="E40" s="278"/>
      <c r="F40" s="278"/>
      <c r="G40" s="278"/>
      <c r="H40" s="278"/>
      <c r="I40" s="278"/>
      <c r="J40" s="278"/>
      <c r="K40" s="278"/>
      <c r="L40" s="278"/>
      <c r="M40" s="278"/>
      <c r="N40" s="278"/>
      <c r="O40" s="278"/>
      <c r="P40" s="278"/>
      <c r="Q40" s="278"/>
      <c r="R40" s="278"/>
      <c r="S40" s="278"/>
      <c r="T40" s="278"/>
      <c r="U40" s="278"/>
      <c r="V40" s="278"/>
      <c r="W40" s="278"/>
      <c r="X40" s="278"/>
      <c r="Y40" s="278"/>
      <c r="Z40" s="279"/>
    </row>
    <row r="41" spans="1:27" s="13" customFormat="1">
      <c r="B41" s="267" t="s">
        <v>308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  <c r="S41" s="267"/>
      <c r="T41" s="267"/>
      <c r="U41" s="267"/>
      <c r="V41" s="267"/>
      <c r="W41" s="267"/>
      <c r="X41" s="267"/>
      <c r="Y41" s="267"/>
    </row>
    <row r="42" spans="1:27" s="13" customFormat="1">
      <c r="B42" s="252" t="s">
        <v>309</v>
      </c>
      <c r="C42" s="252"/>
      <c r="D42" s="252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2"/>
      <c r="R42" s="252"/>
      <c r="S42" s="252"/>
      <c r="T42" s="252"/>
      <c r="U42" s="252"/>
      <c r="V42" s="252"/>
      <c r="W42" s="252"/>
      <c r="X42" s="252"/>
      <c r="Y42" s="252"/>
    </row>
    <row r="43" spans="1:27" s="13" customFormat="1">
      <c r="B43" s="252" t="s">
        <v>223</v>
      </c>
      <c r="C43" s="252"/>
      <c r="D43" s="252"/>
      <c r="E43" s="252"/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2"/>
      <c r="Q43" s="252"/>
      <c r="R43" s="252"/>
      <c r="S43" s="252"/>
      <c r="T43" s="252"/>
      <c r="U43" s="252"/>
      <c r="V43" s="252"/>
      <c r="W43" s="252"/>
      <c r="X43" s="252"/>
      <c r="Y43" s="252"/>
    </row>
    <row r="44" spans="1:27" s="13" customFormat="1">
      <c r="B44" s="252" t="s">
        <v>310</v>
      </c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52"/>
      <c r="W44" s="252"/>
      <c r="X44" s="252"/>
      <c r="Y44" s="252"/>
    </row>
    <row r="45" spans="1:27" s="13" customFormat="1">
      <c r="B45" s="252" t="s">
        <v>311</v>
      </c>
      <c r="C45" s="252"/>
      <c r="D45" s="252"/>
      <c r="E45" s="252"/>
      <c r="F45" s="252"/>
      <c r="G45" s="252"/>
      <c r="H45" s="252"/>
      <c r="I45" s="252"/>
      <c r="J45" s="252"/>
      <c r="K45" s="252"/>
      <c r="L45" s="252"/>
      <c r="M45" s="252"/>
      <c r="N45" s="252"/>
      <c r="O45" s="252"/>
      <c r="P45" s="252"/>
      <c r="Q45" s="252"/>
      <c r="R45" s="252"/>
      <c r="S45" s="252"/>
      <c r="T45" s="252"/>
      <c r="U45" s="252"/>
      <c r="V45" s="252"/>
      <c r="W45" s="252"/>
      <c r="X45" s="252"/>
      <c r="Y45" s="28"/>
    </row>
    <row r="46" spans="1:27" s="13" customFormat="1">
      <c r="B46" s="252" t="s">
        <v>312</v>
      </c>
      <c r="C46" s="252"/>
      <c r="D46" s="252"/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2"/>
      <c r="R46" s="252"/>
      <c r="S46" s="252"/>
      <c r="T46" s="252"/>
      <c r="U46" s="252"/>
      <c r="V46" s="252"/>
      <c r="W46" s="252"/>
      <c r="X46" s="252"/>
      <c r="Y46" s="28"/>
    </row>
    <row r="47" spans="1:27" s="14" customFormat="1" ht="12"/>
    <row r="48" spans="1:27" s="14" customFormat="1" ht="12"/>
    <row r="49" s="14" customFormat="1" ht="12"/>
    <row r="50" s="14" customFormat="1" ht="12"/>
  </sheetData>
  <mergeCells count="88">
    <mergeCell ref="N8:P8"/>
    <mergeCell ref="A1:M5"/>
    <mergeCell ref="N1:P5"/>
    <mergeCell ref="Q1:Z5"/>
    <mergeCell ref="A6:Z6"/>
    <mergeCell ref="N7:P7"/>
    <mergeCell ref="A10:Z10"/>
    <mergeCell ref="A11:Z11"/>
    <mergeCell ref="A12:D12"/>
    <mergeCell ref="E12:J12"/>
    <mergeCell ref="K12:P12"/>
    <mergeCell ref="Q12:Z12"/>
    <mergeCell ref="A13:Z13"/>
    <mergeCell ref="A14:G14"/>
    <mergeCell ref="H14:M14"/>
    <mergeCell ref="N14:O14"/>
    <mergeCell ref="P14:T14"/>
    <mergeCell ref="U14:Z14"/>
    <mergeCell ref="H15:O15"/>
    <mergeCell ref="P15:T15"/>
    <mergeCell ref="V15:Y15"/>
    <mergeCell ref="H16:M16"/>
    <mergeCell ref="U17:Z17"/>
    <mergeCell ref="H17:K17"/>
    <mergeCell ref="N16:O16"/>
    <mergeCell ref="P16:T16"/>
    <mergeCell ref="V16:Y16"/>
    <mergeCell ref="A17:G17"/>
    <mergeCell ref="R23:T23"/>
    <mergeCell ref="U23:W23"/>
    <mergeCell ref="P23:Q23"/>
    <mergeCell ref="A19:D19"/>
    <mergeCell ref="E19:Z20"/>
    <mergeCell ref="A20:D20"/>
    <mergeCell ref="A21:J21"/>
    <mergeCell ref="K21:R21"/>
    <mergeCell ref="A18:G18"/>
    <mergeCell ref="H18:K18"/>
    <mergeCell ref="L18:T18"/>
    <mergeCell ref="L17:T17"/>
    <mergeCell ref="W18:X18"/>
    <mergeCell ref="A29:L29"/>
    <mergeCell ref="M29:S29"/>
    <mergeCell ref="T29:Z29"/>
    <mergeCell ref="S21:Z21"/>
    <mergeCell ref="A23:G23"/>
    <mergeCell ref="H23:I23"/>
    <mergeCell ref="J23:M23"/>
    <mergeCell ref="N23:O23"/>
    <mergeCell ref="A22:J22"/>
    <mergeCell ref="K22:P22"/>
    <mergeCell ref="Q22:R22"/>
    <mergeCell ref="S22:Z22"/>
    <mergeCell ref="Y23:Z23"/>
    <mergeCell ref="A25:G25"/>
    <mergeCell ref="H25:Z26"/>
    <mergeCell ref="B46:X46"/>
    <mergeCell ref="A30:L30"/>
    <mergeCell ref="T30:Z30"/>
    <mergeCell ref="A31:L31"/>
    <mergeCell ref="M31:Q31"/>
    <mergeCell ref="C32:D32"/>
    <mergeCell ref="F32:H32"/>
    <mergeCell ref="J32:L32"/>
    <mergeCell ref="V32:X32"/>
    <mergeCell ref="M33:Q33"/>
    <mergeCell ref="E34:L34"/>
    <mergeCell ref="V34:X34"/>
    <mergeCell ref="A36:Z36"/>
    <mergeCell ref="A37:Z37"/>
    <mergeCell ref="A38:Z38"/>
    <mergeCell ref="B45:X45"/>
    <mergeCell ref="A9:Z9"/>
    <mergeCell ref="B41:Y41"/>
    <mergeCell ref="B42:Y42"/>
    <mergeCell ref="B43:Y43"/>
    <mergeCell ref="B44:Y44"/>
    <mergeCell ref="A39:Z39"/>
    <mergeCell ref="A40:Z40"/>
    <mergeCell ref="A26:G26"/>
    <mergeCell ref="A27:Z27"/>
    <mergeCell ref="A28:Z28"/>
    <mergeCell ref="A24:G24"/>
    <mergeCell ref="H24:J24"/>
    <mergeCell ref="K24:M24"/>
    <mergeCell ref="O24:T24"/>
    <mergeCell ref="U24:Y24"/>
    <mergeCell ref="A15:G16"/>
  </mergeCells>
  <phoneticPr fontId="1" type="noConversion"/>
  <pageMargins left="0.511811024" right="0.511811024" top="0.78740157499999996" bottom="0.78740157499999996" header="0.31496062000000002" footer="0.31496062000000002"/>
  <pageSetup paperSize="9" scale="93" orientation="portrait" r:id="rId1"/>
  <colBreaks count="1" manualBreakCount="1">
    <brk id="26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A50"/>
  <sheetViews>
    <sheetView view="pageBreakPreview" zoomScaleSheetLayoutView="100" workbookViewId="0">
      <selection activeCell="N8" sqref="N8:P8"/>
    </sheetView>
  </sheetViews>
  <sheetFormatPr defaultRowHeight="15"/>
  <cols>
    <col min="1" max="3" width="2.140625" customWidth="1"/>
    <col min="4" max="4" width="6.85546875" customWidth="1"/>
    <col min="5" max="6" width="2.140625" customWidth="1"/>
    <col min="7" max="7" width="3.28515625" customWidth="1"/>
    <col min="8" max="8" width="6.42578125" customWidth="1"/>
    <col min="9" max="11" width="2.140625" customWidth="1"/>
    <col min="12" max="12" width="2.85546875" customWidth="1"/>
    <col min="13" max="13" width="4.140625" customWidth="1"/>
    <col min="14" max="14" width="4.28515625" customWidth="1"/>
    <col min="15" max="15" width="7.140625" customWidth="1"/>
    <col min="16" max="16" width="6.42578125" customWidth="1"/>
    <col min="17" max="17" width="5" customWidth="1"/>
    <col min="18" max="19" width="2.140625" customWidth="1"/>
    <col min="20" max="20" width="5.7109375" customWidth="1"/>
    <col min="21" max="23" width="2.140625" customWidth="1"/>
    <col min="24" max="24" width="6.42578125" customWidth="1"/>
    <col min="25" max="25" width="2.42578125" customWidth="1"/>
    <col min="26" max="26" width="9.7109375" customWidth="1"/>
  </cols>
  <sheetData>
    <row r="1" spans="1:26" ht="15" customHeight="1">
      <c r="A1" s="253"/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4"/>
      <c r="N1" s="255" t="s">
        <v>256</v>
      </c>
      <c r="O1" s="256"/>
      <c r="P1" s="257"/>
      <c r="Q1" s="264"/>
      <c r="R1" s="253"/>
      <c r="S1" s="253"/>
      <c r="T1" s="253"/>
      <c r="U1" s="253"/>
      <c r="V1" s="253"/>
      <c r="W1" s="253"/>
      <c r="X1" s="253"/>
      <c r="Y1" s="253"/>
      <c r="Z1" s="253"/>
    </row>
    <row r="2" spans="1:26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4"/>
      <c r="N2" s="258"/>
      <c r="O2" s="259"/>
      <c r="P2" s="260"/>
      <c r="Q2" s="264"/>
      <c r="R2" s="253"/>
      <c r="S2" s="253"/>
      <c r="T2" s="253"/>
      <c r="U2" s="253"/>
      <c r="V2" s="253"/>
      <c r="W2" s="253"/>
      <c r="X2" s="253"/>
      <c r="Y2" s="253"/>
      <c r="Z2" s="253"/>
    </row>
    <row r="3" spans="1:26">
      <c r="A3" s="253"/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4"/>
      <c r="N3" s="258"/>
      <c r="O3" s="259"/>
      <c r="P3" s="260"/>
      <c r="Q3" s="264"/>
      <c r="R3" s="253"/>
      <c r="S3" s="253"/>
      <c r="T3" s="253"/>
      <c r="U3" s="253"/>
      <c r="V3" s="253"/>
      <c r="W3" s="253"/>
      <c r="X3" s="253"/>
      <c r="Y3" s="253"/>
      <c r="Z3" s="253"/>
    </row>
    <row r="4" spans="1:26">
      <c r="A4" s="253"/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4"/>
      <c r="N4" s="258"/>
      <c r="O4" s="259"/>
      <c r="P4" s="260"/>
      <c r="Q4" s="264"/>
      <c r="R4" s="253"/>
      <c r="S4" s="253"/>
      <c r="T4" s="253"/>
      <c r="U4" s="253"/>
      <c r="V4" s="253"/>
      <c r="W4" s="253"/>
      <c r="X4" s="253"/>
      <c r="Y4" s="253"/>
      <c r="Z4" s="253"/>
    </row>
    <row r="5" spans="1:26" ht="22.5" customHeight="1" thickBot="1">
      <c r="A5" s="253"/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4"/>
      <c r="N5" s="261"/>
      <c r="O5" s="262"/>
      <c r="P5" s="263"/>
      <c r="Q5" s="264"/>
      <c r="R5" s="253"/>
      <c r="S5" s="253"/>
      <c r="T5" s="253"/>
      <c r="U5" s="253"/>
      <c r="V5" s="253"/>
      <c r="W5" s="253"/>
      <c r="X5" s="253"/>
      <c r="Y5" s="253"/>
      <c r="Z5" s="253"/>
    </row>
    <row r="6" spans="1:26">
      <c r="A6" s="253"/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</row>
    <row r="7" spans="1:26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51" t="str">
        <f>'TODOS OS REPORTES'!Z12</f>
        <v xml:space="preserve"> </v>
      </c>
      <c r="O7" s="251"/>
      <c r="P7" s="251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251"/>
      <c r="O8" s="251"/>
      <c r="P8" s="251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30" customHeight="1">
      <c r="A9" s="250" t="s">
        <v>257</v>
      </c>
      <c r="B9" s="250"/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</row>
    <row r="10" spans="1:26" ht="18.75">
      <c r="A10" s="358" t="s">
        <v>258</v>
      </c>
      <c r="B10" s="358"/>
      <c r="C10" s="358"/>
      <c r="D10" s="358"/>
      <c r="E10" s="358"/>
      <c r="F10" s="358"/>
      <c r="G10" s="358"/>
      <c r="H10" s="358"/>
      <c r="I10" s="358"/>
      <c r="J10" s="358"/>
      <c r="K10" s="358"/>
      <c r="L10" s="358"/>
      <c r="M10" s="358"/>
      <c r="N10" s="358"/>
      <c r="O10" s="358"/>
      <c r="P10" s="358"/>
      <c r="Q10" s="358"/>
      <c r="R10" s="358"/>
      <c r="S10" s="358"/>
      <c r="T10" s="358"/>
      <c r="U10" s="358"/>
      <c r="V10" s="358"/>
      <c r="W10" s="358"/>
      <c r="X10" s="358"/>
      <c r="Y10" s="358"/>
      <c r="Z10" s="358"/>
    </row>
    <row r="11" spans="1:26">
      <c r="A11" s="359" t="s">
        <v>259</v>
      </c>
      <c r="B11" s="359"/>
      <c r="C11" s="359"/>
      <c r="D11" s="359"/>
      <c r="E11" s="359"/>
      <c r="F11" s="359"/>
      <c r="G11" s="359"/>
      <c r="H11" s="359"/>
      <c r="I11" s="359"/>
      <c r="J11" s="359"/>
      <c r="K11" s="359"/>
      <c r="L11" s="359"/>
      <c r="M11" s="359"/>
      <c r="N11" s="359"/>
      <c r="O11" s="359"/>
      <c r="P11" s="359"/>
      <c r="Q11" s="359"/>
      <c r="R11" s="359"/>
      <c r="S11" s="359"/>
      <c r="T11" s="359"/>
      <c r="U11" s="359"/>
      <c r="V11" s="359"/>
      <c r="W11" s="359"/>
      <c r="X11" s="359"/>
      <c r="Y11" s="359"/>
      <c r="Z11" s="359"/>
    </row>
    <row r="12" spans="1:26" s="14" customFormat="1" ht="12">
      <c r="A12" s="360"/>
      <c r="B12" s="361"/>
      <c r="C12" s="361"/>
      <c r="D12" s="361"/>
      <c r="E12" s="362" t="str">
        <f>'TODOS OS REPORTES'!D25</f>
        <v xml:space="preserve"> </v>
      </c>
      <c r="F12" s="362"/>
      <c r="G12" s="362"/>
      <c r="H12" s="362"/>
      <c r="I12" s="362"/>
      <c r="J12" s="363"/>
      <c r="K12" s="360" t="s">
        <v>260</v>
      </c>
      <c r="L12" s="361"/>
      <c r="M12" s="361"/>
      <c r="N12" s="361"/>
      <c r="O12" s="361"/>
      <c r="P12" s="361"/>
      <c r="Q12" s="364" t="str">
        <f>'TODOS OS REPORTES'!B15</f>
        <v xml:space="preserve"> </v>
      </c>
      <c r="R12" s="364"/>
      <c r="S12" s="364"/>
      <c r="T12" s="364"/>
      <c r="U12" s="364"/>
      <c r="V12" s="364"/>
      <c r="W12" s="364"/>
      <c r="X12" s="364"/>
      <c r="Y12" s="364"/>
      <c r="Z12" s="365"/>
    </row>
    <row r="13" spans="1:26" s="14" customFormat="1" ht="12.75">
      <c r="A13" s="366" t="s">
        <v>261</v>
      </c>
      <c r="B13" s="367"/>
      <c r="C13" s="367"/>
      <c r="D13" s="367"/>
      <c r="E13" s="367"/>
      <c r="F13" s="367"/>
      <c r="G13" s="367"/>
      <c r="H13" s="367"/>
      <c r="I13" s="367"/>
      <c r="J13" s="367"/>
      <c r="K13" s="367"/>
      <c r="L13" s="367"/>
      <c r="M13" s="367"/>
      <c r="N13" s="367"/>
      <c r="O13" s="367"/>
      <c r="P13" s="367"/>
      <c r="Q13" s="367"/>
      <c r="R13" s="367"/>
      <c r="S13" s="367"/>
      <c r="T13" s="367"/>
      <c r="U13" s="367"/>
      <c r="V13" s="367"/>
      <c r="W13" s="367"/>
      <c r="X13" s="367"/>
      <c r="Y13" s="367"/>
      <c r="Z13" s="368"/>
    </row>
    <row r="14" spans="1:26" s="14" customFormat="1" ht="12" customHeight="1">
      <c r="A14" s="301" t="s">
        <v>262</v>
      </c>
      <c r="B14" s="302"/>
      <c r="C14" s="302"/>
      <c r="D14" s="302"/>
      <c r="E14" s="302"/>
      <c r="F14" s="302"/>
      <c r="G14" s="303"/>
      <c r="H14" s="369" t="s">
        <v>263</v>
      </c>
      <c r="I14" s="370"/>
      <c r="J14" s="370"/>
      <c r="K14" s="370"/>
      <c r="L14" s="370"/>
      <c r="M14" s="370"/>
      <c r="N14" s="371" t="str">
        <f>'TODOS OS REPORTES'!F15</f>
        <v xml:space="preserve"> </v>
      </c>
      <c r="O14" s="372"/>
      <c r="P14" s="370" t="s">
        <v>264</v>
      </c>
      <c r="Q14" s="370"/>
      <c r="R14" s="302"/>
      <c r="S14" s="302"/>
      <c r="T14" s="303"/>
      <c r="U14" s="369" t="s">
        <v>265</v>
      </c>
      <c r="V14" s="370"/>
      <c r="W14" s="370"/>
      <c r="X14" s="370"/>
      <c r="Y14" s="370"/>
      <c r="Z14" s="373"/>
    </row>
    <row r="15" spans="1:26" s="14" customFormat="1" ht="12">
      <c r="A15" s="332" t="str">
        <f>'TODOS OS REPORTES'!E15</f>
        <v xml:space="preserve"> </v>
      </c>
      <c r="B15" s="306"/>
      <c r="C15" s="306"/>
      <c r="D15" s="306"/>
      <c r="E15" s="306"/>
      <c r="F15" s="306"/>
      <c r="G15" s="307"/>
      <c r="H15" s="334" t="s">
        <v>30</v>
      </c>
      <c r="I15" s="335"/>
      <c r="J15" s="335"/>
      <c r="K15" s="335"/>
      <c r="L15" s="335"/>
      <c r="M15" s="335"/>
      <c r="N15" s="335"/>
      <c r="O15" s="336"/>
      <c r="P15" s="337" t="str">
        <f>'TODOS OS REPORTES'!H15</f>
        <v xml:space="preserve"> </v>
      </c>
      <c r="Q15" s="337"/>
      <c r="R15" s="337"/>
      <c r="S15" s="337"/>
      <c r="T15" s="338"/>
      <c r="U15" s="44" t="str">
        <f>IF('TODOS OS REPORTES'!O15="SIM","X"," ")</f>
        <v xml:space="preserve"> </v>
      </c>
      <c r="V15" s="374" t="s">
        <v>266</v>
      </c>
      <c r="W15" s="374"/>
      <c r="X15" s="374"/>
      <c r="Y15" s="374"/>
      <c r="Z15" s="16" t="str">
        <f>IF('TODOS OS REPORTES'!O15="SIM",'TODOS OS REPORTES'!Q15," ")</f>
        <v xml:space="preserve"> </v>
      </c>
    </row>
    <row r="16" spans="1:26" s="14" customFormat="1" ht="12" customHeight="1">
      <c r="A16" s="333"/>
      <c r="B16" s="319"/>
      <c r="C16" s="319"/>
      <c r="D16" s="319"/>
      <c r="E16" s="319"/>
      <c r="F16" s="319"/>
      <c r="G16" s="320"/>
      <c r="H16" s="344" t="s">
        <v>267</v>
      </c>
      <c r="I16" s="345"/>
      <c r="J16" s="345"/>
      <c r="K16" s="345"/>
      <c r="L16" s="345"/>
      <c r="M16" s="345"/>
      <c r="N16" s="346" t="str">
        <f>'TODOS OS REPORTES'!G15</f>
        <v xml:space="preserve"> </v>
      </c>
      <c r="O16" s="347"/>
      <c r="P16" s="348" t="s">
        <v>30</v>
      </c>
      <c r="Q16" s="348"/>
      <c r="R16" s="349"/>
      <c r="S16" s="349"/>
      <c r="T16" s="350"/>
      <c r="U16" s="52" t="str">
        <f>IF('TODOS OS REPORTES'!O15="NÃO","X"," ")</f>
        <v xml:space="preserve"> </v>
      </c>
      <c r="V16" s="351" t="s">
        <v>268</v>
      </c>
      <c r="W16" s="351"/>
      <c r="X16" s="351"/>
      <c r="Y16" s="351"/>
      <c r="Z16" s="17"/>
    </row>
    <row r="17" spans="1:27" s="14" customFormat="1" ht="12">
      <c r="A17" s="265" t="s">
        <v>269</v>
      </c>
      <c r="B17" s="266"/>
      <c r="C17" s="266"/>
      <c r="D17" s="266"/>
      <c r="E17" s="266"/>
      <c r="F17" s="266"/>
      <c r="G17" s="323"/>
      <c r="H17" s="265" t="s">
        <v>270</v>
      </c>
      <c r="I17" s="266"/>
      <c r="J17" s="266"/>
      <c r="K17" s="343"/>
      <c r="L17" s="341" t="s">
        <v>271</v>
      </c>
      <c r="M17" s="342"/>
      <c r="N17" s="342"/>
      <c r="O17" s="342"/>
      <c r="P17" s="342"/>
      <c r="Q17" s="342"/>
      <c r="R17" s="342"/>
      <c r="S17" s="342"/>
      <c r="T17" s="343"/>
      <c r="U17" s="265" t="s">
        <v>272</v>
      </c>
      <c r="V17" s="266"/>
      <c r="W17" s="266"/>
      <c r="X17" s="266"/>
      <c r="Y17" s="266"/>
      <c r="Z17" s="323"/>
    </row>
    <row r="18" spans="1:27" s="14" customFormat="1" ht="12">
      <c r="A18" s="352" t="str">
        <f>'TODOS OS REPORTES'!D15</f>
        <v xml:space="preserve"> </v>
      </c>
      <c r="B18" s="353"/>
      <c r="C18" s="353"/>
      <c r="D18" s="353"/>
      <c r="E18" s="353"/>
      <c r="F18" s="353"/>
      <c r="G18" s="354"/>
      <c r="H18" s="355" t="str">
        <f>'TODOS OS REPORTES'!I15</f>
        <v xml:space="preserve"> </v>
      </c>
      <c r="I18" s="356"/>
      <c r="J18" s="356"/>
      <c r="K18" s="357"/>
      <c r="L18" s="271" t="str">
        <f>'TODOS OS REPORTES'!J15</f>
        <v xml:space="preserve"> </v>
      </c>
      <c r="M18" s="272"/>
      <c r="N18" s="272"/>
      <c r="O18" s="272"/>
      <c r="P18" s="272"/>
      <c r="Q18" s="272"/>
      <c r="R18" s="272"/>
      <c r="S18" s="272"/>
      <c r="T18" s="273"/>
      <c r="U18" s="18"/>
      <c r="V18" s="44" t="str">
        <f>IF('TODOS OS REPORTES'!L15="IMC","X"," ")</f>
        <v xml:space="preserve"> </v>
      </c>
      <c r="W18" s="339" t="s">
        <v>52</v>
      </c>
      <c r="X18" s="340"/>
      <c r="Y18" s="52" t="str">
        <f>IF('TODOS OS REPORTES'!L15="VMC","X"," ")</f>
        <v xml:space="preserve"> </v>
      </c>
      <c r="Z18" s="19" t="s">
        <v>273</v>
      </c>
    </row>
    <row r="19" spans="1:27" s="14" customFormat="1" ht="12">
      <c r="A19" s="317" t="s">
        <v>274</v>
      </c>
      <c r="B19" s="318"/>
      <c r="C19" s="318"/>
      <c r="D19" s="318"/>
      <c r="E19" s="304" t="str">
        <f>CONCATENATE('TODOS OS REPORTES'!M15," - ",'TODOS OS REPORTES'!N15)</f>
        <v xml:space="preserve">  -  </v>
      </c>
      <c r="F19" s="304"/>
      <c r="G19" s="304"/>
      <c r="H19" s="304"/>
      <c r="I19" s="304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4"/>
      <c r="V19" s="304"/>
      <c r="W19" s="304"/>
      <c r="X19" s="304"/>
      <c r="Y19" s="304"/>
      <c r="Z19" s="305"/>
    </row>
    <row r="20" spans="1:27" s="14" customFormat="1" ht="12">
      <c r="A20" s="325" t="s">
        <v>275</v>
      </c>
      <c r="B20" s="326"/>
      <c r="C20" s="326"/>
      <c r="D20" s="326"/>
      <c r="E20" s="319"/>
      <c r="F20" s="319"/>
      <c r="G20" s="319"/>
      <c r="H20" s="319"/>
      <c r="I20" s="319"/>
      <c r="J20" s="319"/>
      <c r="K20" s="319"/>
      <c r="L20" s="319"/>
      <c r="M20" s="319"/>
      <c r="N20" s="319"/>
      <c r="O20" s="319"/>
      <c r="P20" s="319"/>
      <c r="Q20" s="319"/>
      <c r="R20" s="319"/>
      <c r="S20" s="319"/>
      <c r="T20" s="319"/>
      <c r="U20" s="319"/>
      <c r="V20" s="319"/>
      <c r="W20" s="319"/>
      <c r="X20" s="319"/>
      <c r="Y20" s="319"/>
      <c r="Z20" s="320"/>
    </row>
    <row r="21" spans="1:27" s="14" customFormat="1" ht="15" customHeight="1">
      <c r="A21" s="265" t="s">
        <v>276</v>
      </c>
      <c r="B21" s="266"/>
      <c r="C21" s="266"/>
      <c r="D21" s="266"/>
      <c r="E21" s="266"/>
      <c r="F21" s="266"/>
      <c r="G21" s="266"/>
      <c r="H21" s="266"/>
      <c r="I21" s="266"/>
      <c r="J21" s="323"/>
      <c r="K21" s="324" t="s">
        <v>277</v>
      </c>
      <c r="L21" s="266"/>
      <c r="M21" s="266"/>
      <c r="N21" s="266"/>
      <c r="O21" s="266"/>
      <c r="P21" s="266"/>
      <c r="Q21" s="266"/>
      <c r="R21" s="323"/>
      <c r="S21" s="265" t="s">
        <v>278</v>
      </c>
      <c r="T21" s="266"/>
      <c r="U21" s="266"/>
      <c r="V21" s="266"/>
      <c r="W21" s="266"/>
      <c r="X21" s="266"/>
      <c r="Y21" s="266"/>
      <c r="Z21" s="323"/>
    </row>
    <row r="22" spans="1:27" s="14" customFormat="1" ht="12" customHeight="1">
      <c r="A22" s="271" t="str">
        <f>'TODOS OS REPORTES'!P15</f>
        <v xml:space="preserve"> </v>
      </c>
      <c r="B22" s="272"/>
      <c r="C22" s="272"/>
      <c r="D22" s="272"/>
      <c r="E22" s="272"/>
      <c r="F22" s="272"/>
      <c r="G22" s="272"/>
      <c r="H22" s="272"/>
      <c r="I22" s="272"/>
      <c r="J22" s="273"/>
      <c r="K22" s="312" t="s">
        <v>279</v>
      </c>
      <c r="L22" s="313"/>
      <c r="M22" s="313"/>
      <c r="N22" s="313"/>
      <c r="O22" s="313"/>
      <c r="P22" s="313"/>
      <c r="Q22" s="327" t="str">
        <f>'TODOS OS REPORTES'!S15</f>
        <v xml:space="preserve"> </v>
      </c>
      <c r="R22" s="328"/>
      <c r="S22" s="329" t="str">
        <f>'TODOS OS REPORTES'!R15</f>
        <v xml:space="preserve"> </v>
      </c>
      <c r="T22" s="330"/>
      <c r="U22" s="330"/>
      <c r="V22" s="330"/>
      <c r="W22" s="330"/>
      <c r="X22" s="330"/>
      <c r="Y22" s="330"/>
      <c r="Z22" s="328"/>
    </row>
    <row r="23" spans="1:27" s="14" customFormat="1" ht="15" customHeight="1">
      <c r="A23" s="265" t="s">
        <v>280</v>
      </c>
      <c r="B23" s="266"/>
      <c r="C23" s="266"/>
      <c r="D23" s="266"/>
      <c r="E23" s="266"/>
      <c r="F23" s="266"/>
      <c r="G23" s="266"/>
      <c r="H23" s="321" t="s">
        <v>281</v>
      </c>
      <c r="I23" s="321"/>
      <c r="J23" s="322" t="str">
        <f>'TODOS OS REPORTES'!AG15</f>
        <v xml:space="preserve"> </v>
      </c>
      <c r="K23" s="322"/>
      <c r="L23" s="322"/>
      <c r="M23" s="322"/>
      <c r="N23" s="321" t="s">
        <v>282</v>
      </c>
      <c r="O23" s="321"/>
      <c r="P23" s="322" t="str">
        <f>'TODOS OS REPORTES'!AH15</f>
        <v xml:space="preserve"> </v>
      </c>
      <c r="Q23" s="322"/>
      <c r="R23" s="321" t="s">
        <v>283</v>
      </c>
      <c r="S23" s="321"/>
      <c r="T23" s="321"/>
      <c r="U23" s="322" t="str">
        <f>'TODOS OS REPORTES'!AK15</f>
        <v xml:space="preserve"> </v>
      </c>
      <c r="V23" s="322"/>
      <c r="W23" s="322"/>
      <c r="X23" s="20" t="s">
        <v>284</v>
      </c>
      <c r="Y23" s="322" t="str">
        <f>'TODOS OS REPORTES'!AL15</f>
        <v xml:space="preserve"> </v>
      </c>
      <c r="Z23" s="331"/>
    </row>
    <row r="24" spans="1:27" s="14" customFormat="1" ht="12">
      <c r="A24" s="314" t="s">
        <v>285</v>
      </c>
      <c r="B24" s="315"/>
      <c r="C24" s="315"/>
      <c r="D24" s="315"/>
      <c r="E24" s="315"/>
      <c r="F24" s="315"/>
      <c r="G24" s="315"/>
      <c r="H24" s="295" t="s">
        <v>286</v>
      </c>
      <c r="I24" s="295"/>
      <c r="J24" s="295"/>
      <c r="K24" s="316" t="str">
        <f>'TODOS OS REPORTES'!AI15</f>
        <v xml:space="preserve"> </v>
      </c>
      <c r="L24" s="316"/>
      <c r="M24" s="316"/>
      <c r="N24" s="67" t="s">
        <v>287</v>
      </c>
      <c r="O24" s="316" t="str">
        <f>'TODOS OS REPORTES'!AJ15</f>
        <v xml:space="preserve"> </v>
      </c>
      <c r="P24" s="316"/>
      <c r="Q24" s="316"/>
      <c r="R24" s="316"/>
      <c r="S24" s="316"/>
      <c r="T24" s="316"/>
      <c r="U24" s="295" t="s">
        <v>288</v>
      </c>
      <c r="V24" s="295"/>
      <c r="W24" s="295"/>
      <c r="X24" s="295"/>
      <c r="Y24" s="295"/>
      <c r="Z24" s="74" t="str">
        <f>'TODOS OS REPORTES'!AF15</f>
        <v xml:space="preserve"> </v>
      </c>
    </row>
    <row r="25" spans="1:27" s="14" customFormat="1" ht="12">
      <c r="A25" s="265" t="s">
        <v>289</v>
      </c>
      <c r="B25" s="266"/>
      <c r="C25" s="266"/>
      <c r="D25" s="266"/>
      <c r="E25" s="266"/>
      <c r="F25" s="266"/>
      <c r="G25" s="266"/>
      <c r="H25" s="304" t="str">
        <f>'TODOS OS REPORTES'!AB15</f>
        <v xml:space="preserve"> </v>
      </c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4"/>
      <c r="Y25" s="304"/>
      <c r="Z25" s="305"/>
    </row>
    <row r="26" spans="1:27" s="14" customFormat="1" ht="12">
      <c r="A26" s="308" t="s">
        <v>290</v>
      </c>
      <c r="B26" s="281"/>
      <c r="C26" s="281"/>
      <c r="D26" s="281"/>
      <c r="E26" s="281"/>
      <c r="F26" s="281"/>
      <c r="G26" s="281"/>
      <c r="H26" s="306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6"/>
      <c r="W26" s="306"/>
      <c r="X26" s="306"/>
      <c r="Y26" s="306"/>
      <c r="Z26" s="307"/>
    </row>
    <row r="27" spans="1:27" s="14" customFormat="1" ht="12" customHeight="1">
      <c r="A27" s="309" t="s">
        <v>291</v>
      </c>
      <c r="B27" s="310"/>
      <c r="C27" s="310"/>
      <c r="D27" s="310"/>
      <c r="E27" s="310"/>
      <c r="F27" s="310"/>
      <c r="G27" s="310"/>
      <c r="H27" s="310"/>
      <c r="I27" s="310"/>
      <c r="J27" s="310"/>
      <c r="K27" s="310"/>
      <c r="L27" s="310"/>
      <c r="M27" s="310"/>
      <c r="N27" s="310"/>
      <c r="O27" s="310"/>
      <c r="P27" s="310"/>
      <c r="Q27" s="310"/>
      <c r="R27" s="310"/>
      <c r="S27" s="310"/>
      <c r="T27" s="310"/>
      <c r="U27" s="310"/>
      <c r="V27" s="310"/>
      <c r="W27" s="310"/>
      <c r="X27" s="310"/>
      <c r="Y27" s="310"/>
      <c r="Z27" s="311"/>
    </row>
    <row r="28" spans="1:27" s="14" customFormat="1" ht="12.75">
      <c r="A28" s="268" t="s">
        <v>292</v>
      </c>
      <c r="B28" s="269"/>
      <c r="C28" s="269"/>
      <c r="D28" s="269"/>
      <c r="E28" s="269"/>
      <c r="F28" s="269"/>
      <c r="G28" s="269"/>
      <c r="H28" s="269"/>
      <c r="I28" s="269"/>
      <c r="J28" s="269"/>
      <c r="K28" s="269"/>
      <c r="L28" s="269"/>
      <c r="M28" s="269"/>
      <c r="N28" s="269"/>
      <c r="O28" s="269"/>
      <c r="P28" s="269"/>
      <c r="Q28" s="269"/>
      <c r="R28" s="269"/>
      <c r="S28" s="269"/>
      <c r="T28" s="269"/>
      <c r="U28" s="269"/>
      <c r="V28" s="269"/>
      <c r="W28" s="269"/>
      <c r="X28" s="269"/>
      <c r="Y28" s="269"/>
      <c r="Z28" s="270"/>
    </row>
    <row r="29" spans="1:27" s="14" customFormat="1" ht="12" customHeight="1">
      <c r="A29" s="298" t="s">
        <v>293</v>
      </c>
      <c r="B29" s="299"/>
      <c r="C29" s="299"/>
      <c r="D29" s="299"/>
      <c r="E29" s="299"/>
      <c r="F29" s="299"/>
      <c r="G29" s="299"/>
      <c r="H29" s="299"/>
      <c r="I29" s="299"/>
      <c r="J29" s="299"/>
      <c r="K29" s="299"/>
      <c r="L29" s="300"/>
      <c r="M29" s="301" t="s">
        <v>294</v>
      </c>
      <c r="N29" s="302"/>
      <c r="O29" s="302"/>
      <c r="P29" s="302"/>
      <c r="Q29" s="302"/>
      <c r="R29" s="302"/>
      <c r="S29" s="303"/>
      <c r="T29" s="302" t="s">
        <v>295</v>
      </c>
      <c r="U29" s="302"/>
      <c r="V29" s="302"/>
      <c r="W29" s="302"/>
      <c r="X29" s="302"/>
      <c r="Y29" s="302"/>
      <c r="Z29" s="303"/>
    </row>
    <row r="30" spans="1:27" s="14" customFormat="1" ht="12">
      <c r="A30" s="297" t="str">
        <f>'TODOS OS REPORTES'!Q15</f>
        <v xml:space="preserve"> </v>
      </c>
      <c r="B30" s="294"/>
      <c r="C30" s="294"/>
      <c r="D30" s="294"/>
      <c r="E30" s="294"/>
      <c r="F30" s="294"/>
      <c r="G30" s="294"/>
      <c r="H30" s="294"/>
      <c r="I30" s="294"/>
      <c r="J30" s="294"/>
      <c r="K30" s="294"/>
      <c r="L30" s="294"/>
      <c r="M30" s="22"/>
      <c r="N30" s="13"/>
      <c r="O30" s="13"/>
      <c r="P30" s="13"/>
      <c r="Q30" s="13"/>
      <c r="R30" s="13"/>
      <c r="S30" s="17"/>
      <c r="T30" s="292" t="s">
        <v>296</v>
      </c>
      <c r="U30" s="292"/>
      <c r="V30" s="292"/>
      <c r="W30" s="292"/>
      <c r="X30" s="292"/>
      <c r="Y30" s="292"/>
      <c r="Z30" s="293"/>
    </row>
    <row r="31" spans="1:27" s="14" customFormat="1" ht="12">
      <c r="A31" s="280" t="s">
        <v>297</v>
      </c>
      <c r="B31" s="281"/>
      <c r="C31" s="281"/>
      <c r="D31" s="281"/>
      <c r="E31" s="281"/>
      <c r="F31" s="281"/>
      <c r="G31" s="281"/>
      <c r="H31" s="281"/>
      <c r="I31" s="281"/>
      <c r="J31" s="281"/>
      <c r="K31" s="281"/>
      <c r="L31" s="296"/>
      <c r="M31" s="291" t="s">
        <v>298</v>
      </c>
      <c r="N31" s="292"/>
      <c r="O31" s="292"/>
      <c r="P31" s="292"/>
      <c r="Q31" s="293"/>
      <c r="R31" s="15" t="str">
        <f>IF(S22&gt;0,"X"," ")</f>
        <v>X</v>
      </c>
      <c r="S31" s="17"/>
      <c r="T31" s="13"/>
      <c r="U31" s="13"/>
      <c r="V31" s="13"/>
      <c r="W31" s="13"/>
      <c r="X31" s="13"/>
      <c r="Y31" s="13"/>
      <c r="Z31" s="17"/>
    </row>
    <row r="32" spans="1:27" s="14" customFormat="1" ht="12">
      <c r="A32" s="22"/>
      <c r="B32" s="15" t="str">
        <f>IF('TODOS OS REPORTES'!U15="MODO C","X"," ")</f>
        <v xml:space="preserve"> </v>
      </c>
      <c r="C32" s="280" t="s">
        <v>299</v>
      </c>
      <c r="D32" s="296"/>
      <c r="E32" s="16" t="str">
        <f>IF('TODOS OS REPORTES'!U15="PILOTO","X"," ")</f>
        <v xml:space="preserve"> </v>
      </c>
      <c r="F32" s="280" t="s">
        <v>300</v>
      </c>
      <c r="G32" s="281"/>
      <c r="H32" s="296"/>
      <c r="I32" s="15" t="str">
        <f>IF('TODOS OS REPORTES'!U15="ADS","X"," ")</f>
        <v xml:space="preserve"> </v>
      </c>
      <c r="J32" s="280" t="s">
        <v>301</v>
      </c>
      <c r="K32" s="281"/>
      <c r="L32" s="281"/>
      <c r="M32" s="23"/>
      <c r="N32" s="24"/>
      <c r="O32" s="24"/>
      <c r="P32" s="24"/>
      <c r="Q32" s="24"/>
      <c r="R32" s="25"/>
      <c r="S32" s="17"/>
      <c r="T32" s="13"/>
      <c r="U32" s="15" t="str">
        <f>IF(MID('TODOS OS REPORTES'!Q15,3,1)="0","X"," ")</f>
        <v xml:space="preserve"> </v>
      </c>
      <c r="V32" s="280" t="s">
        <v>302</v>
      </c>
      <c r="W32" s="281"/>
      <c r="X32" s="281"/>
      <c r="Y32" s="13"/>
      <c r="Z32" s="13"/>
      <c r="AA32" s="26"/>
    </row>
    <row r="33" spans="1:27" s="14" customFormat="1" ht="12">
      <c r="A33" s="22"/>
      <c r="B33" s="27"/>
      <c r="C33" s="28"/>
      <c r="D33" s="28"/>
      <c r="E33" s="27"/>
      <c r="F33" s="28"/>
      <c r="G33" s="28"/>
      <c r="H33" s="28"/>
      <c r="I33" s="27"/>
      <c r="J33" s="28"/>
      <c r="K33" s="28"/>
      <c r="L33" s="28"/>
      <c r="M33" s="291" t="s">
        <v>303</v>
      </c>
      <c r="N33" s="292"/>
      <c r="O33" s="292"/>
      <c r="P33" s="292"/>
      <c r="Q33" s="293"/>
      <c r="R33" s="15" t="str">
        <f>IF(S22&lt;0,"X"," ")</f>
        <v xml:space="preserve"> </v>
      </c>
      <c r="S33" s="17"/>
      <c r="T33" s="13"/>
      <c r="U33" s="27"/>
      <c r="V33" s="28"/>
      <c r="W33" s="28"/>
      <c r="X33" s="28"/>
      <c r="Y33" s="13"/>
      <c r="Z33" s="28"/>
      <c r="AA33" s="26"/>
    </row>
    <row r="34" spans="1:27" s="14" customFormat="1" ht="12">
      <c r="A34" s="13"/>
      <c r="B34" s="13"/>
      <c r="C34" s="15" t="str">
        <f>IF(AND('TODOS OS REPORTES'!U15&lt;&gt;"MODO C",'TODOS OS REPORTES'!U15&lt;&gt;"PILOTO",'TODOS OS REPORTES'!U15&lt;&gt;"ADS"),"X"," ")</f>
        <v>X</v>
      </c>
      <c r="D34" s="13" t="s">
        <v>304</v>
      </c>
      <c r="E34" s="294" t="str">
        <f>IF(C34="X",'TODOS OS REPORTES'!U15," ")</f>
        <v xml:space="preserve"> </v>
      </c>
      <c r="F34" s="294"/>
      <c r="G34" s="294"/>
      <c r="H34" s="294"/>
      <c r="I34" s="294"/>
      <c r="J34" s="294"/>
      <c r="K34" s="294"/>
      <c r="L34" s="294"/>
      <c r="M34" s="23"/>
      <c r="N34" s="24"/>
      <c r="O34" s="24"/>
      <c r="P34" s="24"/>
      <c r="Q34" s="24"/>
      <c r="R34" s="27"/>
      <c r="S34" s="13"/>
      <c r="T34" s="22"/>
      <c r="U34" s="15" t="str">
        <f>IF(MID('TODOS OS REPORTES'!Q15,3,1)&lt;&gt;"0","X"," ")</f>
        <v>X</v>
      </c>
      <c r="V34" s="280" t="s">
        <v>268</v>
      </c>
      <c r="W34" s="281"/>
      <c r="X34" s="281"/>
      <c r="Y34" s="13"/>
      <c r="Z34" s="13"/>
      <c r="AA34" s="26"/>
    </row>
    <row r="35" spans="1:27" s="14" customFormat="1" ht="12">
      <c r="A35" s="29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1"/>
      <c r="N35" s="32"/>
      <c r="O35" s="32"/>
      <c r="P35" s="32"/>
      <c r="Q35" s="32"/>
      <c r="R35" s="33"/>
      <c r="S35" s="30"/>
      <c r="T35" s="29"/>
      <c r="U35" s="30"/>
      <c r="V35" s="30"/>
      <c r="W35" s="30"/>
      <c r="X35" s="30"/>
      <c r="Y35" s="30"/>
      <c r="Z35" s="30"/>
      <c r="AA35" s="26"/>
    </row>
    <row r="36" spans="1:27" s="14" customFormat="1" ht="12.75">
      <c r="A36" s="282" t="s">
        <v>305</v>
      </c>
      <c r="B36" s="283"/>
      <c r="C36" s="283"/>
      <c r="D36" s="283"/>
      <c r="E36" s="283"/>
      <c r="F36" s="283"/>
      <c r="G36" s="283"/>
      <c r="H36" s="283"/>
      <c r="I36" s="283"/>
      <c r="J36" s="283"/>
      <c r="K36" s="283"/>
      <c r="L36" s="283"/>
      <c r="M36" s="283"/>
      <c r="N36" s="283"/>
      <c r="O36" s="283"/>
      <c r="P36" s="283"/>
      <c r="Q36" s="283"/>
      <c r="R36" s="283"/>
      <c r="S36" s="283"/>
      <c r="T36" s="283"/>
      <c r="U36" s="283"/>
      <c r="V36" s="283"/>
      <c r="W36" s="283"/>
      <c r="X36" s="283"/>
      <c r="Y36" s="283"/>
      <c r="Z36" s="284"/>
    </row>
    <row r="37" spans="1:27" s="14" customFormat="1" ht="23.25" customHeight="1">
      <c r="A37" s="285" t="s">
        <v>306</v>
      </c>
      <c r="B37" s="286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  <c r="Z37" s="287"/>
    </row>
    <row r="38" spans="1:27" s="14" customFormat="1" ht="120" customHeight="1">
      <c r="A38" s="288" t="str">
        <f>'TODOS OS REPORTES'!AC15</f>
        <v xml:space="preserve"> </v>
      </c>
      <c r="B38" s="289"/>
      <c r="C38" s="289"/>
      <c r="D38" s="289"/>
      <c r="E38" s="289"/>
      <c r="F38" s="289"/>
      <c r="G38" s="289"/>
      <c r="H38" s="289"/>
      <c r="I38" s="289"/>
      <c r="J38" s="289"/>
      <c r="K38" s="289"/>
      <c r="L38" s="289"/>
      <c r="M38" s="289"/>
      <c r="N38" s="289"/>
      <c r="O38" s="289"/>
      <c r="P38" s="289"/>
      <c r="Q38" s="289"/>
      <c r="R38" s="289"/>
      <c r="S38" s="289"/>
      <c r="T38" s="289"/>
      <c r="U38" s="289"/>
      <c r="V38" s="289"/>
      <c r="W38" s="289"/>
      <c r="X38" s="289"/>
      <c r="Y38" s="289"/>
      <c r="Z38" s="290"/>
    </row>
    <row r="39" spans="1:27" s="14" customFormat="1" ht="12">
      <c r="A39" s="274" t="s">
        <v>307</v>
      </c>
      <c r="B39" s="275"/>
      <c r="C39" s="275"/>
      <c r="D39" s="275"/>
      <c r="E39" s="275"/>
      <c r="F39" s="275"/>
      <c r="G39" s="275"/>
      <c r="H39" s="275"/>
      <c r="I39" s="275"/>
      <c r="J39" s="275"/>
      <c r="K39" s="275"/>
      <c r="L39" s="275"/>
      <c r="M39" s="275"/>
      <c r="N39" s="275"/>
      <c r="O39" s="275"/>
      <c r="P39" s="275"/>
      <c r="Q39" s="275"/>
      <c r="R39" s="275"/>
      <c r="S39" s="275"/>
      <c r="T39" s="275"/>
      <c r="U39" s="275"/>
      <c r="V39" s="275"/>
      <c r="W39" s="275"/>
      <c r="X39" s="275"/>
      <c r="Y39" s="275"/>
      <c r="Z39" s="276"/>
    </row>
    <row r="40" spans="1:27" s="14" customFormat="1" ht="60" customHeight="1">
      <c r="A40" s="277" t="str">
        <f>'TODOS OS REPORTES'!AD15</f>
        <v xml:space="preserve"> </v>
      </c>
      <c r="B40" s="278"/>
      <c r="C40" s="278"/>
      <c r="D40" s="278"/>
      <c r="E40" s="278"/>
      <c r="F40" s="278"/>
      <c r="G40" s="278"/>
      <c r="H40" s="278"/>
      <c r="I40" s="278"/>
      <c r="J40" s="278"/>
      <c r="K40" s="278"/>
      <c r="L40" s="278"/>
      <c r="M40" s="278"/>
      <c r="N40" s="278"/>
      <c r="O40" s="278"/>
      <c r="P40" s="278"/>
      <c r="Q40" s="278"/>
      <c r="R40" s="278"/>
      <c r="S40" s="278"/>
      <c r="T40" s="278"/>
      <c r="U40" s="278"/>
      <c r="V40" s="278"/>
      <c r="W40" s="278"/>
      <c r="X40" s="278"/>
      <c r="Y40" s="278"/>
      <c r="Z40" s="279"/>
    </row>
    <row r="41" spans="1:27" s="13" customFormat="1">
      <c r="B41" s="267" t="s">
        <v>308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  <c r="S41" s="267"/>
      <c r="T41" s="267"/>
      <c r="U41" s="267"/>
      <c r="V41" s="267"/>
      <c r="W41" s="267"/>
      <c r="X41" s="267"/>
      <c r="Y41" s="267"/>
    </row>
    <row r="42" spans="1:27" s="13" customFormat="1">
      <c r="B42" s="252" t="s">
        <v>309</v>
      </c>
      <c r="C42" s="252"/>
      <c r="D42" s="252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2"/>
      <c r="R42" s="252"/>
      <c r="S42" s="252"/>
      <c r="T42" s="252"/>
      <c r="U42" s="252"/>
      <c r="V42" s="252"/>
      <c r="W42" s="252"/>
      <c r="X42" s="252"/>
      <c r="Y42" s="252"/>
    </row>
    <row r="43" spans="1:27" s="13" customFormat="1">
      <c r="B43" s="252" t="s">
        <v>223</v>
      </c>
      <c r="C43" s="252"/>
      <c r="D43" s="252"/>
      <c r="E43" s="252"/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2"/>
      <c r="Q43" s="252"/>
      <c r="R43" s="252"/>
      <c r="S43" s="252"/>
      <c r="T43" s="252"/>
      <c r="U43" s="252"/>
      <c r="V43" s="252"/>
      <c r="W43" s="252"/>
      <c r="X43" s="252"/>
      <c r="Y43" s="252"/>
    </row>
    <row r="44" spans="1:27" s="13" customFormat="1">
      <c r="B44" s="252" t="s">
        <v>310</v>
      </c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52"/>
      <c r="W44" s="252"/>
      <c r="X44" s="252"/>
      <c r="Y44" s="252"/>
    </row>
    <row r="45" spans="1:27" s="13" customFormat="1">
      <c r="B45" s="252" t="s">
        <v>311</v>
      </c>
      <c r="C45" s="252"/>
      <c r="D45" s="252"/>
      <c r="E45" s="252"/>
      <c r="F45" s="252"/>
      <c r="G45" s="252"/>
      <c r="H45" s="252"/>
      <c r="I45" s="252"/>
      <c r="J45" s="252"/>
      <c r="K45" s="252"/>
      <c r="L45" s="252"/>
      <c r="M45" s="252"/>
      <c r="N45" s="252"/>
      <c r="O45" s="252"/>
      <c r="P45" s="252"/>
      <c r="Q45" s="252"/>
      <c r="R45" s="252"/>
      <c r="S45" s="252"/>
      <c r="T45" s="252"/>
      <c r="U45" s="252"/>
      <c r="V45" s="252"/>
      <c r="W45" s="252"/>
      <c r="X45" s="252"/>
      <c r="Y45" s="28"/>
    </row>
    <row r="46" spans="1:27" s="13" customFormat="1">
      <c r="B46" s="252" t="s">
        <v>312</v>
      </c>
      <c r="C46" s="252"/>
      <c r="D46" s="252"/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2"/>
      <c r="R46" s="252"/>
      <c r="S46" s="252"/>
      <c r="T46" s="252"/>
      <c r="U46" s="252"/>
      <c r="V46" s="252"/>
      <c r="W46" s="252"/>
      <c r="X46" s="252"/>
      <c r="Y46" s="28"/>
    </row>
    <row r="47" spans="1:27" s="14" customFormat="1" ht="12"/>
    <row r="48" spans="1:27" s="14" customFormat="1" ht="12"/>
    <row r="49" s="14" customFormat="1" ht="12"/>
    <row r="50" s="14" customFormat="1" ht="12"/>
  </sheetData>
  <mergeCells count="88">
    <mergeCell ref="N8:P8"/>
    <mergeCell ref="A1:M5"/>
    <mergeCell ref="N1:P5"/>
    <mergeCell ref="Q1:Z5"/>
    <mergeCell ref="A6:Z6"/>
    <mergeCell ref="N7:P7"/>
    <mergeCell ref="A10:Z10"/>
    <mergeCell ref="A11:Z11"/>
    <mergeCell ref="A12:D12"/>
    <mergeCell ref="E12:J12"/>
    <mergeCell ref="K12:P12"/>
    <mergeCell ref="Q12:Z12"/>
    <mergeCell ref="A13:Z13"/>
    <mergeCell ref="A14:G14"/>
    <mergeCell ref="H14:M14"/>
    <mergeCell ref="N14:O14"/>
    <mergeCell ref="P14:T14"/>
    <mergeCell ref="U14:Z14"/>
    <mergeCell ref="H15:O15"/>
    <mergeCell ref="P15:T15"/>
    <mergeCell ref="V15:Y15"/>
    <mergeCell ref="H16:M16"/>
    <mergeCell ref="U17:Z17"/>
    <mergeCell ref="H17:K17"/>
    <mergeCell ref="N16:O16"/>
    <mergeCell ref="P16:T16"/>
    <mergeCell ref="V16:Y16"/>
    <mergeCell ref="A17:G17"/>
    <mergeCell ref="R23:T23"/>
    <mergeCell ref="U23:W23"/>
    <mergeCell ref="P23:Q23"/>
    <mergeCell ref="A19:D19"/>
    <mergeCell ref="E19:Z20"/>
    <mergeCell ref="A20:D20"/>
    <mergeCell ref="A21:J21"/>
    <mergeCell ref="K21:R21"/>
    <mergeCell ref="A18:G18"/>
    <mergeCell ref="H18:K18"/>
    <mergeCell ref="L18:T18"/>
    <mergeCell ref="L17:T17"/>
    <mergeCell ref="W18:X18"/>
    <mergeCell ref="A29:L29"/>
    <mergeCell ref="M29:S29"/>
    <mergeCell ref="T29:Z29"/>
    <mergeCell ref="S21:Z21"/>
    <mergeCell ref="A23:G23"/>
    <mergeCell ref="H23:I23"/>
    <mergeCell ref="J23:M23"/>
    <mergeCell ref="N23:O23"/>
    <mergeCell ref="A22:J22"/>
    <mergeCell ref="K22:P22"/>
    <mergeCell ref="Q22:R22"/>
    <mergeCell ref="S22:Z22"/>
    <mergeCell ref="Y23:Z23"/>
    <mergeCell ref="A25:G25"/>
    <mergeCell ref="H25:Z26"/>
    <mergeCell ref="B46:X46"/>
    <mergeCell ref="A30:L30"/>
    <mergeCell ref="T30:Z30"/>
    <mergeCell ref="A31:L31"/>
    <mergeCell ref="M31:Q31"/>
    <mergeCell ref="C32:D32"/>
    <mergeCell ref="F32:H32"/>
    <mergeCell ref="J32:L32"/>
    <mergeCell ref="V32:X32"/>
    <mergeCell ref="M33:Q33"/>
    <mergeCell ref="E34:L34"/>
    <mergeCell ref="V34:X34"/>
    <mergeCell ref="A36:Z36"/>
    <mergeCell ref="A37:Z37"/>
    <mergeCell ref="A38:Z38"/>
    <mergeCell ref="B45:X45"/>
    <mergeCell ref="A9:Z9"/>
    <mergeCell ref="B41:Y41"/>
    <mergeCell ref="B42:Y42"/>
    <mergeCell ref="B43:Y43"/>
    <mergeCell ref="B44:Y44"/>
    <mergeCell ref="A39:Z39"/>
    <mergeCell ref="A40:Z40"/>
    <mergeCell ref="A26:G26"/>
    <mergeCell ref="A27:Z27"/>
    <mergeCell ref="A28:Z28"/>
    <mergeCell ref="A24:G24"/>
    <mergeCell ref="H24:J24"/>
    <mergeCell ref="K24:M24"/>
    <mergeCell ref="O24:T24"/>
    <mergeCell ref="U24:Y24"/>
    <mergeCell ref="A15:G16"/>
  </mergeCells>
  <phoneticPr fontId="1" type="noConversion"/>
  <pageMargins left="0.511811024" right="0.511811024" top="0.78740157499999996" bottom="0.78740157499999996" header="0.31496062000000002" footer="0.31496062000000002"/>
  <pageSetup paperSize="9" scale="93" orientation="portrait" r:id="rId1"/>
  <colBreaks count="1" manualBreakCount="1">
    <brk id="26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A50"/>
  <sheetViews>
    <sheetView view="pageBreakPreview" zoomScaleSheetLayoutView="100" workbookViewId="0">
      <selection activeCell="N8" sqref="N8:P8"/>
    </sheetView>
  </sheetViews>
  <sheetFormatPr defaultRowHeight="15"/>
  <cols>
    <col min="1" max="3" width="2.140625" customWidth="1"/>
    <col min="4" max="4" width="6.85546875" customWidth="1"/>
    <col min="5" max="6" width="2.140625" customWidth="1"/>
    <col min="7" max="7" width="3.28515625" customWidth="1"/>
    <col min="8" max="8" width="6.42578125" customWidth="1"/>
    <col min="9" max="11" width="2.140625" customWidth="1"/>
    <col min="12" max="12" width="2.85546875" customWidth="1"/>
    <col min="13" max="13" width="4.140625" customWidth="1"/>
    <col min="14" max="14" width="4.28515625" customWidth="1"/>
    <col min="15" max="15" width="7.140625" customWidth="1"/>
    <col min="16" max="16" width="6.42578125" customWidth="1"/>
    <col min="17" max="17" width="5" customWidth="1"/>
    <col min="18" max="19" width="2.140625" customWidth="1"/>
    <col min="20" max="20" width="5.7109375" customWidth="1"/>
    <col min="21" max="23" width="2.140625" customWidth="1"/>
    <col min="24" max="24" width="6.42578125" customWidth="1"/>
    <col min="25" max="25" width="2.42578125" customWidth="1"/>
    <col min="26" max="26" width="9.7109375" customWidth="1"/>
  </cols>
  <sheetData>
    <row r="1" spans="1:26" ht="15" customHeight="1">
      <c r="A1" s="253"/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4"/>
      <c r="N1" s="255" t="s">
        <v>256</v>
      </c>
      <c r="O1" s="256"/>
      <c r="P1" s="257"/>
      <c r="Q1" s="264"/>
      <c r="R1" s="253"/>
      <c r="S1" s="253"/>
      <c r="T1" s="253"/>
      <c r="U1" s="253"/>
      <c r="V1" s="253"/>
      <c r="W1" s="253"/>
      <c r="X1" s="253"/>
      <c r="Y1" s="253"/>
      <c r="Z1" s="253"/>
    </row>
    <row r="2" spans="1:26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4"/>
      <c r="N2" s="258"/>
      <c r="O2" s="259"/>
      <c r="P2" s="260"/>
      <c r="Q2" s="264"/>
      <c r="R2" s="253"/>
      <c r="S2" s="253"/>
      <c r="T2" s="253"/>
      <c r="U2" s="253"/>
      <c r="V2" s="253"/>
      <c r="W2" s="253"/>
      <c r="X2" s="253"/>
      <c r="Y2" s="253"/>
      <c r="Z2" s="253"/>
    </row>
    <row r="3" spans="1:26">
      <c r="A3" s="253"/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4"/>
      <c r="N3" s="258"/>
      <c r="O3" s="259"/>
      <c r="P3" s="260"/>
      <c r="Q3" s="264"/>
      <c r="R3" s="253"/>
      <c r="S3" s="253"/>
      <c r="T3" s="253"/>
      <c r="U3" s="253"/>
      <c r="V3" s="253"/>
      <c r="W3" s="253"/>
      <c r="X3" s="253"/>
      <c r="Y3" s="253"/>
      <c r="Z3" s="253"/>
    </row>
    <row r="4" spans="1:26">
      <c r="A4" s="253"/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4"/>
      <c r="N4" s="258"/>
      <c r="O4" s="259"/>
      <c r="P4" s="260"/>
      <c r="Q4" s="264"/>
      <c r="R4" s="253"/>
      <c r="S4" s="253"/>
      <c r="T4" s="253"/>
      <c r="U4" s="253"/>
      <c r="V4" s="253"/>
      <c r="W4" s="253"/>
      <c r="X4" s="253"/>
      <c r="Y4" s="253"/>
      <c r="Z4" s="253"/>
    </row>
    <row r="5" spans="1:26" ht="23.25" customHeight="1" thickBot="1">
      <c r="A5" s="253"/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4"/>
      <c r="N5" s="261"/>
      <c r="O5" s="262"/>
      <c r="P5" s="263"/>
      <c r="Q5" s="264"/>
      <c r="R5" s="253"/>
      <c r="S5" s="253"/>
      <c r="T5" s="253"/>
      <c r="U5" s="253"/>
      <c r="V5" s="253"/>
      <c r="W5" s="253"/>
      <c r="X5" s="253"/>
      <c r="Y5" s="253"/>
      <c r="Z5" s="253"/>
    </row>
    <row r="6" spans="1:26">
      <c r="A6" s="253"/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</row>
    <row r="7" spans="1:26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51" t="str">
        <f>'TODOS OS REPORTES'!Z12</f>
        <v xml:space="preserve"> </v>
      </c>
      <c r="O7" s="251"/>
      <c r="P7" s="251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251"/>
      <c r="O8" s="251"/>
      <c r="P8" s="251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30" customHeight="1">
      <c r="A9" s="250" t="s">
        <v>257</v>
      </c>
      <c r="B9" s="250"/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</row>
    <row r="10" spans="1:26" ht="18.75">
      <c r="A10" s="358" t="s">
        <v>258</v>
      </c>
      <c r="B10" s="358"/>
      <c r="C10" s="358"/>
      <c r="D10" s="358"/>
      <c r="E10" s="358"/>
      <c r="F10" s="358"/>
      <c r="G10" s="358"/>
      <c r="H10" s="358"/>
      <c r="I10" s="358"/>
      <c r="J10" s="358"/>
      <c r="K10" s="358"/>
      <c r="L10" s="358"/>
      <c r="M10" s="358"/>
      <c r="N10" s="358"/>
      <c r="O10" s="358"/>
      <c r="P10" s="358"/>
      <c r="Q10" s="358"/>
      <c r="R10" s="358"/>
      <c r="S10" s="358"/>
      <c r="T10" s="358"/>
      <c r="U10" s="358"/>
      <c r="V10" s="358"/>
      <c r="W10" s="358"/>
      <c r="X10" s="358"/>
      <c r="Y10" s="358"/>
      <c r="Z10" s="358"/>
    </row>
    <row r="11" spans="1:26">
      <c r="A11" s="359" t="s">
        <v>259</v>
      </c>
      <c r="B11" s="359"/>
      <c r="C11" s="359"/>
      <c r="D11" s="359"/>
      <c r="E11" s="359"/>
      <c r="F11" s="359"/>
      <c r="G11" s="359"/>
      <c r="H11" s="359"/>
      <c r="I11" s="359"/>
      <c r="J11" s="359"/>
      <c r="K11" s="359"/>
      <c r="L11" s="359"/>
      <c r="M11" s="359"/>
      <c r="N11" s="359"/>
      <c r="O11" s="359"/>
      <c r="P11" s="359"/>
      <c r="Q11" s="359"/>
      <c r="R11" s="359"/>
      <c r="S11" s="359"/>
      <c r="T11" s="359"/>
      <c r="U11" s="359"/>
      <c r="V11" s="359"/>
      <c r="W11" s="359"/>
      <c r="X11" s="359"/>
      <c r="Y11" s="359"/>
      <c r="Z11" s="359"/>
    </row>
    <row r="12" spans="1:26" s="14" customFormat="1" ht="12">
      <c r="A12" s="360"/>
      <c r="B12" s="361"/>
      <c r="C12" s="361"/>
      <c r="D12" s="361"/>
      <c r="E12" s="362" t="str">
        <f>'TODOS OS REPORTES'!D25</f>
        <v xml:space="preserve"> </v>
      </c>
      <c r="F12" s="362"/>
      <c r="G12" s="362"/>
      <c r="H12" s="362"/>
      <c r="I12" s="362"/>
      <c r="J12" s="363"/>
      <c r="K12" s="360" t="s">
        <v>260</v>
      </c>
      <c r="L12" s="361"/>
      <c r="M12" s="361"/>
      <c r="N12" s="361"/>
      <c r="O12" s="361"/>
      <c r="P12" s="361"/>
      <c r="Q12" s="364" t="str">
        <f>'TODOS OS REPORTES'!B16</f>
        <v xml:space="preserve"> </v>
      </c>
      <c r="R12" s="364"/>
      <c r="S12" s="364"/>
      <c r="T12" s="364"/>
      <c r="U12" s="364"/>
      <c r="V12" s="364"/>
      <c r="W12" s="364"/>
      <c r="X12" s="364"/>
      <c r="Y12" s="364"/>
      <c r="Z12" s="365"/>
    </row>
    <row r="13" spans="1:26" s="14" customFormat="1" ht="12.75">
      <c r="A13" s="366" t="s">
        <v>261</v>
      </c>
      <c r="B13" s="367"/>
      <c r="C13" s="367"/>
      <c r="D13" s="367"/>
      <c r="E13" s="367"/>
      <c r="F13" s="367"/>
      <c r="G13" s="367"/>
      <c r="H13" s="367"/>
      <c r="I13" s="367"/>
      <c r="J13" s="367"/>
      <c r="K13" s="367"/>
      <c r="L13" s="367"/>
      <c r="M13" s="367"/>
      <c r="N13" s="367"/>
      <c r="O13" s="367"/>
      <c r="P13" s="367"/>
      <c r="Q13" s="367"/>
      <c r="R13" s="367"/>
      <c r="S13" s="367"/>
      <c r="T13" s="367"/>
      <c r="U13" s="367"/>
      <c r="V13" s="367"/>
      <c r="W13" s="367"/>
      <c r="X13" s="367"/>
      <c r="Y13" s="367"/>
      <c r="Z13" s="368"/>
    </row>
    <row r="14" spans="1:26" s="14" customFormat="1" ht="12" customHeight="1">
      <c r="A14" s="301" t="s">
        <v>262</v>
      </c>
      <c r="B14" s="302"/>
      <c r="C14" s="302"/>
      <c r="D14" s="302"/>
      <c r="E14" s="302"/>
      <c r="F14" s="302"/>
      <c r="G14" s="303"/>
      <c r="H14" s="369" t="s">
        <v>263</v>
      </c>
      <c r="I14" s="370"/>
      <c r="J14" s="370"/>
      <c r="K14" s="370"/>
      <c r="L14" s="370"/>
      <c r="M14" s="370"/>
      <c r="N14" s="371" t="str">
        <f>'TODOS OS REPORTES'!F16</f>
        <v xml:space="preserve"> </v>
      </c>
      <c r="O14" s="372"/>
      <c r="P14" s="370" t="s">
        <v>264</v>
      </c>
      <c r="Q14" s="370"/>
      <c r="R14" s="302"/>
      <c r="S14" s="302"/>
      <c r="T14" s="303"/>
      <c r="U14" s="369" t="s">
        <v>265</v>
      </c>
      <c r="V14" s="370"/>
      <c r="W14" s="370"/>
      <c r="X14" s="370"/>
      <c r="Y14" s="370"/>
      <c r="Z14" s="373"/>
    </row>
    <row r="15" spans="1:26" s="14" customFormat="1" ht="12">
      <c r="A15" s="332" t="str">
        <f>'TODOS OS REPORTES'!E16</f>
        <v xml:space="preserve"> </v>
      </c>
      <c r="B15" s="306"/>
      <c r="C15" s="306"/>
      <c r="D15" s="306"/>
      <c r="E15" s="306"/>
      <c r="F15" s="306"/>
      <c r="G15" s="307"/>
      <c r="H15" s="334" t="s">
        <v>30</v>
      </c>
      <c r="I15" s="335"/>
      <c r="J15" s="335"/>
      <c r="K15" s="335"/>
      <c r="L15" s="335"/>
      <c r="M15" s="335"/>
      <c r="N15" s="335"/>
      <c r="O15" s="336"/>
      <c r="P15" s="337" t="str">
        <f>'TODOS OS REPORTES'!H16</f>
        <v xml:space="preserve"> </v>
      </c>
      <c r="Q15" s="337"/>
      <c r="R15" s="337"/>
      <c r="S15" s="337"/>
      <c r="T15" s="338"/>
      <c r="U15" s="44" t="str">
        <f>IF('TODOS OS REPORTES'!O16="SIM","X"," ")</f>
        <v xml:space="preserve"> </v>
      </c>
      <c r="V15" s="374" t="s">
        <v>266</v>
      </c>
      <c r="W15" s="374"/>
      <c r="X15" s="374"/>
      <c r="Y15" s="374"/>
      <c r="Z15" s="16" t="str">
        <f>IF('TODOS OS REPORTES'!O16="SIM",'TODOS OS REPORTES'!Q16," ")</f>
        <v xml:space="preserve"> </v>
      </c>
    </row>
    <row r="16" spans="1:26" s="14" customFormat="1" ht="12" customHeight="1">
      <c r="A16" s="333"/>
      <c r="B16" s="319"/>
      <c r="C16" s="319"/>
      <c r="D16" s="319"/>
      <c r="E16" s="319"/>
      <c r="F16" s="319"/>
      <c r="G16" s="320"/>
      <c r="H16" s="344" t="s">
        <v>267</v>
      </c>
      <c r="I16" s="345"/>
      <c r="J16" s="345"/>
      <c r="K16" s="345"/>
      <c r="L16" s="345"/>
      <c r="M16" s="345"/>
      <c r="N16" s="346" t="str">
        <f>'TODOS OS REPORTES'!G16</f>
        <v xml:space="preserve"> </v>
      </c>
      <c r="O16" s="347"/>
      <c r="P16" s="348" t="s">
        <v>30</v>
      </c>
      <c r="Q16" s="348"/>
      <c r="R16" s="349"/>
      <c r="S16" s="349"/>
      <c r="T16" s="350"/>
      <c r="U16" s="52" t="str">
        <f>IF('TODOS OS REPORTES'!O16="NÃO","X"," ")</f>
        <v xml:space="preserve"> </v>
      </c>
      <c r="V16" s="351" t="s">
        <v>268</v>
      </c>
      <c r="W16" s="351"/>
      <c r="X16" s="351"/>
      <c r="Y16" s="351"/>
      <c r="Z16" s="17"/>
    </row>
    <row r="17" spans="1:27" s="14" customFormat="1" ht="12">
      <c r="A17" s="265" t="s">
        <v>269</v>
      </c>
      <c r="B17" s="266"/>
      <c r="C17" s="266"/>
      <c r="D17" s="266"/>
      <c r="E17" s="266"/>
      <c r="F17" s="266"/>
      <c r="G17" s="323"/>
      <c r="H17" s="265" t="s">
        <v>270</v>
      </c>
      <c r="I17" s="266"/>
      <c r="J17" s="266"/>
      <c r="K17" s="343"/>
      <c r="L17" s="341" t="s">
        <v>271</v>
      </c>
      <c r="M17" s="342"/>
      <c r="N17" s="342"/>
      <c r="O17" s="342"/>
      <c r="P17" s="342"/>
      <c r="Q17" s="342"/>
      <c r="R17" s="342"/>
      <c r="S17" s="342"/>
      <c r="T17" s="343"/>
      <c r="U17" s="265" t="s">
        <v>272</v>
      </c>
      <c r="V17" s="266"/>
      <c r="W17" s="266"/>
      <c r="X17" s="266"/>
      <c r="Y17" s="266"/>
      <c r="Z17" s="323"/>
    </row>
    <row r="18" spans="1:27" s="14" customFormat="1" ht="12">
      <c r="A18" s="352" t="str">
        <f>'TODOS OS REPORTES'!D16</f>
        <v xml:space="preserve"> </v>
      </c>
      <c r="B18" s="353"/>
      <c r="C18" s="353"/>
      <c r="D18" s="353"/>
      <c r="E18" s="353"/>
      <c r="F18" s="353"/>
      <c r="G18" s="354"/>
      <c r="H18" s="355" t="str">
        <f>'TODOS OS REPORTES'!I16</f>
        <v xml:space="preserve"> </v>
      </c>
      <c r="I18" s="356"/>
      <c r="J18" s="356"/>
      <c r="K18" s="357"/>
      <c r="L18" s="271" t="str">
        <f>'TODOS OS REPORTES'!J16</f>
        <v xml:space="preserve"> </v>
      </c>
      <c r="M18" s="272"/>
      <c r="N18" s="272"/>
      <c r="O18" s="272"/>
      <c r="P18" s="272"/>
      <c r="Q18" s="272"/>
      <c r="R18" s="272"/>
      <c r="S18" s="272"/>
      <c r="T18" s="273"/>
      <c r="U18" s="18"/>
      <c r="V18" s="44" t="str">
        <f>IF('TODOS OS REPORTES'!L16="IMC","X"," ")</f>
        <v xml:space="preserve"> </v>
      </c>
      <c r="W18" s="339" t="s">
        <v>52</v>
      </c>
      <c r="X18" s="340"/>
      <c r="Y18" s="52" t="str">
        <f>IF('TODOS OS REPORTES'!L16="VMC","X"," ")</f>
        <v xml:space="preserve"> </v>
      </c>
      <c r="Z18" s="19" t="s">
        <v>273</v>
      </c>
    </row>
    <row r="19" spans="1:27" s="14" customFormat="1" ht="12">
      <c r="A19" s="317" t="s">
        <v>274</v>
      </c>
      <c r="B19" s="318"/>
      <c r="C19" s="318"/>
      <c r="D19" s="318"/>
      <c r="E19" s="304" t="str">
        <f>CONCATENATE('TODOS OS REPORTES'!M16," - ",'TODOS OS REPORTES'!N16)</f>
        <v xml:space="preserve">  -  </v>
      </c>
      <c r="F19" s="304"/>
      <c r="G19" s="304"/>
      <c r="H19" s="304"/>
      <c r="I19" s="304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4"/>
      <c r="V19" s="304"/>
      <c r="W19" s="304"/>
      <c r="X19" s="304"/>
      <c r="Y19" s="304"/>
      <c r="Z19" s="305"/>
    </row>
    <row r="20" spans="1:27" s="14" customFormat="1" ht="12">
      <c r="A20" s="325" t="s">
        <v>275</v>
      </c>
      <c r="B20" s="326"/>
      <c r="C20" s="326"/>
      <c r="D20" s="326"/>
      <c r="E20" s="319"/>
      <c r="F20" s="319"/>
      <c r="G20" s="319"/>
      <c r="H20" s="319"/>
      <c r="I20" s="319"/>
      <c r="J20" s="319"/>
      <c r="K20" s="319"/>
      <c r="L20" s="319"/>
      <c r="M20" s="319"/>
      <c r="N20" s="319"/>
      <c r="O20" s="319"/>
      <c r="P20" s="319"/>
      <c r="Q20" s="319"/>
      <c r="R20" s="319"/>
      <c r="S20" s="319"/>
      <c r="T20" s="319"/>
      <c r="U20" s="319"/>
      <c r="V20" s="319"/>
      <c r="W20" s="319"/>
      <c r="X20" s="319"/>
      <c r="Y20" s="319"/>
      <c r="Z20" s="320"/>
    </row>
    <row r="21" spans="1:27" s="14" customFormat="1" ht="15" customHeight="1">
      <c r="A21" s="265" t="s">
        <v>276</v>
      </c>
      <c r="B21" s="266"/>
      <c r="C21" s="266"/>
      <c r="D21" s="266"/>
      <c r="E21" s="266"/>
      <c r="F21" s="266"/>
      <c r="G21" s="266"/>
      <c r="H21" s="266"/>
      <c r="I21" s="266"/>
      <c r="J21" s="323"/>
      <c r="K21" s="324" t="s">
        <v>277</v>
      </c>
      <c r="L21" s="266"/>
      <c r="M21" s="266"/>
      <c r="N21" s="266"/>
      <c r="O21" s="266"/>
      <c r="P21" s="266"/>
      <c r="Q21" s="266"/>
      <c r="R21" s="323"/>
      <c r="S21" s="265" t="s">
        <v>278</v>
      </c>
      <c r="T21" s="266"/>
      <c r="U21" s="266"/>
      <c r="V21" s="266"/>
      <c r="W21" s="266"/>
      <c r="X21" s="266"/>
      <c r="Y21" s="266"/>
      <c r="Z21" s="323"/>
    </row>
    <row r="22" spans="1:27" s="14" customFormat="1" ht="12" customHeight="1">
      <c r="A22" s="271" t="str">
        <f>'TODOS OS REPORTES'!P16</f>
        <v xml:space="preserve"> </v>
      </c>
      <c r="B22" s="272"/>
      <c r="C22" s="272"/>
      <c r="D22" s="272"/>
      <c r="E22" s="272"/>
      <c r="F22" s="272"/>
      <c r="G22" s="272"/>
      <c r="H22" s="272"/>
      <c r="I22" s="272"/>
      <c r="J22" s="273"/>
      <c r="K22" s="312" t="s">
        <v>279</v>
      </c>
      <c r="L22" s="313"/>
      <c r="M22" s="313"/>
      <c r="N22" s="313"/>
      <c r="O22" s="313"/>
      <c r="P22" s="313"/>
      <c r="Q22" s="327" t="str">
        <f>'TODOS OS REPORTES'!S16</f>
        <v xml:space="preserve"> </v>
      </c>
      <c r="R22" s="328"/>
      <c r="S22" s="329" t="str">
        <f>'TODOS OS REPORTES'!R16</f>
        <v xml:space="preserve"> </v>
      </c>
      <c r="T22" s="330"/>
      <c r="U22" s="330"/>
      <c r="V22" s="330"/>
      <c r="W22" s="330"/>
      <c r="X22" s="330"/>
      <c r="Y22" s="330"/>
      <c r="Z22" s="328"/>
    </row>
    <row r="23" spans="1:27" s="14" customFormat="1" ht="15" customHeight="1">
      <c r="A23" s="265" t="s">
        <v>280</v>
      </c>
      <c r="B23" s="266"/>
      <c r="C23" s="266"/>
      <c r="D23" s="266"/>
      <c r="E23" s="266"/>
      <c r="F23" s="266"/>
      <c r="G23" s="266"/>
      <c r="H23" s="321" t="s">
        <v>281</v>
      </c>
      <c r="I23" s="321"/>
      <c r="J23" s="322" t="str">
        <f>'TODOS OS REPORTES'!AG16</f>
        <v xml:space="preserve"> </v>
      </c>
      <c r="K23" s="322"/>
      <c r="L23" s="322"/>
      <c r="M23" s="322"/>
      <c r="N23" s="321" t="s">
        <v>282</v>
      </c>
      <c r="O23" s="321"/>
      <c r="P23" s="322" t="str">
        <f>'TODOS OS REPORTES'!AH16</f>
        <v xml:space="preserve"> </v>
      </c>
      <c r="Q23" s="322"/>
      <c r="R23" s="321" t="s">
        <v>283</v>
      </c>
      <c r="S23" s="321"/>
      <c r="T23" s="321"/>
      <c r="U23" s="322" t="str">
        <f>'TODOS OS REPORTES'!AK16</f>
        <v xml:space="preserve"> </v>
      </c>
      <c r="V23" s="322"/>
      <c r="W23" s="322"/>
      <c r="X23" s="20" t="s">
        <v>284</v>
      </c>
      <c r="Y23" s="322" t="str">
        <f>'TODOS OS REPORTES'!AL16</f>
        <v xml:space="preserve"> </v>
      </c>
      <c r="Z23" s="331"/>
    </row>
    <row r="24" spans="1:27" s="14" customFormat="1" ht="12">
      <c r="A24" s="314" t="s">
        <v>285</v>
      </c>
      <c r="B24" s="315"/>
      <c r="C24" s="315"/>
      <c r="D24" s="315"/>
      <c r="E24" s="315"/>
      <c r="F24" s="315"/>
      <c r="G24" s="315"/>
      <c r="H24" s="295" t="s">
        <v>286</v>
      </c>
      <c r="I24" s="295"/>
      <c r="J24" s="295"/>
      <c r="K24" s="316" t="str">
        <f>'TODOS OS REPORTES'!AI16</f>
        <v xml:space="preserve"> </v>
      </c>
      <c r="L24" s="316"/>
      <c r="M24" s="316"/>
      <c r="N24" s="67" t="s">
        <v>287</v>
      </c>
      <c r="O24" s="316" t="str">
        <f>'TODOS OS REPORTES'!AJ16</f>
        <v xml:space="preserve"> </v>
      </c>
      <c r="P24" s="316"/>
      <c r="Q24" s="316"/>
      <c r="R24" s="316"/>
      <c r="S24" s="316"/>
      <c r="T24" s="316"/>
      <c r="U24" s="295" t="s">
        <v>288</v>
      </c>
      <c r="V24" s="295"/>
      <c r="W24" s="295"/>
      <c r="X24" s="295"/>
      <c r="Y24" s="295"/>
      <c r="Z24" s="21" t="str">
        <f>'TODOS OS REPORTES'!AF16</f>
        <v xml:space="preserve"> </v>
      </c>
    </row>
    <row r="25" spans="1:27" s="14" customFormat="1" ht="12">
      <c r="A25" s="265" t="s">
        <v>289</v>
      </c>
      <c r="B25" s="266"/>
      <c r="C25" s="266"/>
      <c r="D25" s="266"/>
      <c r="E25" s="266"/>
      <c r="F25" s="266"/>
      <c r="G25" s="266"/>
      <c r="H25" s="304" t="str">
        <f>'TODOS OS REPORTES'!AB16</f>
        <v xml:space="preserve"> </v>
      </c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4"/>
      <c r="Y25" s="304"/>
      <c r="Z25" s="305"/>
    </row>
    <row r="26" spans="1:27" s="14" customFormat="1" ht="12">
      <c r="A26" s="308" t="s">
        <v>290</v>
      </c>
      <c r="B26" s="281"/>
      <c r="C26" s="281"/>
      <c r="D26" s="281"/>
      <c r="E26" s="281"/>
      <c r="F26" s="281"/>
      <c r="G26" s="281"/>
      <c r="H26" s="306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6"/>
      <c r="W26" s="306"/>
      <c r="X26" s="306"/>
      <c r="Y26" s="306"/>
      <c r="Z26" s="307"/>
    </row>
    <row r="27" spans="1:27" s="14" customFormat="1" ht="12" customHeight="1">
      <c r="A27" s="309" t="s">
        <v>291</v>
      </c>
      <c r="B27" s="310"/>
      <c r="C27" s="310"/>
      <c r="D27" s="310"/>
      <c r="E27" s="310"/>
      <c r="F27" s="310"/>
      <c r="G27" s="310"/>
      <c r="H27" s="310"/>
      <c r="I27" s="310"/>
      <c r="J27" s="310"/>
      <c r="K27" s="310"/>
      <c r="L27" s="310"/>
      <c r="M27" s="310"/>
      <c r="N27" s="310"/>
      <c r="O27" s="310"/>
      <c r="P27" s="310"/>
      <c r="Q27" s="310"/>
      <c r="R27" s="310"/>
      <c r="S27" s="310"/>
      <c r="T27" s="310"/>
      <c r="U27" s="310"/>
      <c r="V27" s="310"/>
      <c r="W27" s="310"/>
      <c r="X27" s="310"/>
      <c r="Y27" s="310"/>
      <c r="Z27" s="311"/>
    </row>
    <row r="28" spans="1:27" s="14" customFormat="1" ht="12.75">
      <c r="A28" s="268" t="s">
        <v>292</v>
      </c>
      <c r="B28" s="269"/>
      <c r="C28" s="269"/>
      <c r="D28" s="269"/>
      <c r="E28" s="269"/>
      <c r="F28" s="269"/>
      <c r="G28" s="269"/>
      <c r="H28" s="269"/>
      <c r="I28" s="269"/>
      <c r="J28" s="269"/>
      <c r="K28" s="269"/>
      <c r="L28" s="269"/>
      <c r="M28" s="269"/>
      <c r="N28" s="269"/>
      <c r="O28" s="269"/>
      <c r="P28" s="269"/>
      <c r="Q28" s="269"/>
      <c r="R28" s="269"/>
      <c r="S28" s="269"/>
      <c r="T28" s="269"/>
      <c r="U28" s="269"/>
      <c r="V28" s="269"/>
      <c r="W28" s="269"/>
      <c r="X28" s="269"/>
      <c r="Y28" s="269"/>
      <c r="Z28" s="270"/>
    </row>
    <row r="29" spans="1:27" s="14" customFormat="1" ht="12" customHeight="1">
      <c r="A29" s="298" t="s">
        <v>293</v>
      </c>
      <c r="B29" s="299"/>
      <c r="C29" s="299"/>
      <c r="D29" s="299"/>
      <c r="E29" s="299"/>
      <c r="F29" s="299"/>
      <c r="G29" s="299"/>
      <c r="H29" s="299"/>
      <c r="I29" s="299"/>
      <c r="J29" s="299"/>
      <c r="K29" s="299"/>
      <c r="L29" s="300"/>
      <c r="M29" s="301" t="s">
        <v>294</v>
      </c>
      <c r="N29" s="302"/>
      <c r="O29" s="302"/>
      <c r="P29" s="302"/>
      <c r="Q29" s="302"/>
      <c r="R29" s="302"/>
      <c r="S29" s="303"/>
      <c r="T29" s="302" t="s">
        <v>295</v>
      </c>
      <c r="U29" s="302"/>
      <c r="V29" s="302"/>
      <c r="W29" s="302"/>
      <c r="X29" s="302"/>
      <c r="Y29" s="302"/>
      <c r="Z29" s="303"/>
    </row>
    <row r="30" spans="1:27" s="14" customFormat="1" ht="12">
      <c r="A30" s="297" t="str">
        <f>'TODOS OS REPORTES'!Q16</f>
        <v xml:space="preserve"> </v>
      </c>
      <c r="B30" s="294"/>
      <c r="C30" s="294"/>
      <c r="D30" s="294"/>
      <c r="E30" s="294"/>
      <c r="F30" s="294"/>
      <c r="G30" s="294"/>
      <c r="H30" s="294"/>
      <c r="I30" s="294"/>
      <c r="J30" s="294"/>
      <c r="K30" s="294"/>
      <c r="L30" s="294"/>
      <c r="M30" s="22"/>
      <c r="N30" s="13"/>
      <c r="O30" s="13"/>
      <c r="P30" s="13"/>
      <c r="Q30" s="13"/>
      <c r="R30" s="13"/>
      <c r="S30" s="17"/>
      <c r="T30" s="292" t="s">
        <v>296</v>
      </c>
      <c r="U30" s="292"/>
      <c r="V30" s="292"/>
      <c r="W30" s="292"/>
      <c r="X30" s="292"/>
      <c r="Y30" s="292"/>
      <c r="Z30" s="293"/>
    </row>
    <row r="31" spans="1:27" s="14" customFormat="1" ht="12">
      <c r="A31" s="280" t="s">
        <v>297</v>
      </c>
      <c r="B31" s="281"/>
      <c r="C31" s="281"/>
      <c r="D31" s="281"/>
      <c r="E31" s="281"/>
      <c r="F31" s="281"/>
      <c r="G31" s="281"/>
      <c r="H31" s="281"/>
      <c r="I31" s="281"/>
      <c r="J31" s="281"/>
      <c r="K31" s="281"/>
      <c r="L31" s="296"/>
      <c r="M31" s="291" t="s">
        <v>298</v>
      </c>
      <c r="N31" s="292"/>
      <c r="O31" s="292"/>
      <c r="P31" s="292"/>
      <c r="Q31" s="293"/>
      <c r="R31" s="15" t="str">
        <f>IF(S22&gt;0,"X"," ")</f>
        <v>X</v>
      </c>
      <c r="S31" s="17"/>
      <c r="T31" s="13"/>
      <c r="U31" s="13"/>
      <c r="V31" s="13"/>
      <c r="W31" s="13"/>
      <c r="X31" s="13"/>
      <c r="Y31" s="13"/>
      <c r="Z31" s="17"/>
    </row>
    <row r="32" spans="1:27" s="14" customFormat="1" ht="12">
      <c r="A32" s="22"/>
      <c r="B32" s="15" t="str">
        <f>IF('TODOS OS REPORTES'!U16="MODO C","X"," ")</f>
        <v xml:space="preserve"> </v>
      </c>
      <c r="C32" s="280" t="s">
        <v>299</v>
      </c>
      <c r="D32" s="296"/>
      <c r="E32" s="16" t="str">
        <f>IF('TODOS OS REPORTES'!U16="PILOTO","X"," ")</f>
        <v xml:space="preserve"> </v>
      </c>
      <c r="F32" s="280" t="s">
        <v>300</v>
      </c>
      <c r="G32" s="281"/>
      <c r="H32" s="296"/>
      <c r="I32" s="15" t="str">
        <f>IF('TODOS OS REPORTES'!U16="ADS","X"," ")</f>
        <v xml:space="preserve"> </v>
      </c>
      <c r="J32" s="280" t="s">
        <v>301</v>
      </c>
      <c r="K32" s="281"/>
      <c r="L32" s="281"/>
      <c r="M32" s="23"/>
      <c r="N32" s="24"/>
      <c r="O32" s="24"/>
      <c r="P32" s="24"/>
      <c r="Q32" s="24"/>
      <c r="R32" s="25"/>
      <c r="S32" s="17"/>
      <c r="T32" s="13"/>
      <c r="U32" s="15" t="str">
        <f>IF(MID('TODOS OS REPORTES'!Q16,3,1)="0","X"," ")</f>
        <v xml:space="preserve"> </v>
      </c>
      <c r="V32" s="280" t="s">
        <v>302</v>
      </c>
      <c r="W32" s="281"/>
      <c r="X32" s="281"/>
      <c r="Y32" s="13"/>
      <c r="Z32" s="13"/>
      <c r="AA32" s="26"/>
    </row>
    <row r="33" spans="1:27" s="14" customFormat="1" ht="12">
      <c r="A33" s="22"/>
      <c r="B33" s="27"/>
      <c r="C33" s="28"/>
      <c r="D33" s="28"/>
      <c r="E33" s="27"/>
      <c r="F33" s="28"/>
      <c r="G33" s="28"/>
      <c r="H33" s="28"/>
      <c r="I33" s="27"/>
      <c r="J33" s="28"/>
      <c r="K33" s="28"/>
      <c r="L33" s="28"/>
      <c r="M33" s="291" t="s">
        <v>303</v>
      </c>
      <c r="N33" s="292"/>
      <c r="O33" s="292"/>
      <c r="P33" s="292"/>
      <c r="Q33" s="293"/>
      <c r="R33" s="15" t="str">
        <f>IF(S22&lt;0,"X"," ")</f>
        <v xml:space="preserve"> </v>
      </c>
      <c r="S33" s="17"/>
      <c r="T33" s="13"/>
      <c r="U33" s="27"/>
      <c r="V33" s="28"/>
      <c r="W33" s="28"/>
      <c r="X33" s="28"/>
      <c r="Y33" s="13"/>
      <c r="Z33" s="28"/>
      <c r="AA33" s="26"/>
    </row>
    <row r="34" spans="1:27" s="14" customFormat="1" ht="12">
      <c r="A34" s="13"/>
      <c r="B34" s="13"/>
      <c r="C34" s="15" t="str">
        <f>IF(AND('TODOS OS REPORTES'!U16&lt;&gt;"MODO C",'TODOS OS REPORTES'!U16&lt;&gt;"PILOTO",'TODOS OS REPORTES'!U16&lt;&gt;"ADS"),"X"," ")</f>
        <v>X</v>
      </c>
      <c r="D34" s="13" t="s">
        <v>304</v>
      </c>
      <c r="E34" s="294" t="str">
        <f>IF(C34="X",'TODOS OS REPORTES'!U16," ")</f>
        <v xml:space="preserve"> </v>
      </c>
      <c r="F34" s="294"/>
      <c r="G34" s="294"/>
      <c r="H34" s="294"/>
      <c r="I34" s="294"/>
      <c r="J34" s="294"/>
      <c r="K34" s="294"/>
      <c r="L34" s="294"/>
      <c r="M34" s="23"/>
      <c r="N34" s="24"/>
      <c r="O34" s="24"/>
      <c r="P34" s="24"/>
      <c r="Q34" s="24"/>
      <c r="R34" s="27"/>
      <c r="S34" s="13"/>
      <c r="T34" s="22"/>
      <c r="U34" s="15" t="str">
        <f>IF(MID('TODOS OS REPORTES'!Q16,3,1)&lt;&gt;"0","X"," ")</f>
        <v>X</v>
      </c>
      <c r="V34" s="280" t="s">
        <v>268</v>
      </c>
      <c r="W34" s="281"/>
      <c r="X34" s="281"/>
      <c r="Y34" s="13"/>
      <c r="Z34" s="13"/>
      <c r="AA34" s="26"/>
    </row>
    <row r="35" spans="1:27" s="14" customFormat="1" ht="12">
      <c r="A35" s="29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1"/>
      <c r="N35" s="32"/>
      <c r="O35" s="32"/>
      <c r="P35" s="32"/>
      <c r="Q35" s="32"/>
      <c r="R35" s="33"/>
      <c r="S35" s="30"/>
      <c r="T35" s="29"/>
      <c r="U35" s="30"/>
      <c r="V35" s="30"/>
      <c r="W35" s="30"/>
      <c r="X35" s="30"/>
      <c r="Y35" s="30"/>
      <c r="Z35" s="30"/>
      <c r="AA35" s="26"/>
    </row>
    <row r="36" spans="1:27" s="14" customFormat="1" ht="12.75">
      <c r="A36" s="282" t="s">
        <v>305</v>
      </c>
      <c r="B36" s="283"/>
      <c r="C36" s="283"/>
      <c r="D36" s="283"/>
      <c r="E36" s="283"/>
      <c r="F36" s="283"/>
      <c r="G36" s="283"/>
      <c r="H36" s="283"/>
      <c r="I36" s="283"/>
      <c r="J36" s="283"/>
      <c r="K36" s="283"/>
      <c r="L36" s="283"/>
      <c r="M36" s="283"/>
      <c r="N36" s="283"/>
      <c r="O36" s="283"/>
      <c r="P36" s="283"/>
      <c r="Q36" s="283"/>
      <c r="R36" s="283"/>
      <c r="S36" s="283"/>
      <c r="T36" s="283"/>
      <c r="U36" s="283"/>
      <c r="V36" s="283"/>
      <c r="W36" s="283"/>
      <c r="X36" s="283"/>
      <c r="Y36" s="283"/>
      <c r="Z36" s="284"/>
    </row>
    <row r="37" spans="1:27" s="14" customFormat="1" ht="23.25" customHeight="1">
      <c r="A37" s="285" t="s">
        <v>306</v>
      </c>
      <c r="B37" s="286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  <c r="Z37" s="287"/>
    </row>
    <row r="38" spans="1:27" s="14" customFormat="1" ht="120" customHeight="1">
      <c r="A38" s="288" t="str">
        <f>'TODOS OS REPORTES'!AC16</f>
        <v xml:space="preserve"> </v>
      </c>
      <c r="B38" s="289"/>
      <c r="C38" s="289"/>
      <c r="D38" s="289"/>
      <c r="E38" s="289"/>
      <c r="F38" s="289"/>
      <c r="G38" s="289"/>
      <c r="H38" s="289"/>
      <c r="I38" s="289"/>
      <c r="J38" s="289"/>
      <c r="K38" s="289"/>
      <c r="L38" s="289"/>
      <c r="M38" s="289"/>
      <c r="N38" s="289"/>
      <c r="O38" s="289"/>
      <c r="P38" s="289"/>
      <c r="Q38" s="289"/>
      <c r="R38" s="289"/>
      <c r="S38" s="289"/>
      <c r="T38" s="289"/>
      <c r="U38" s="289"/>
      <c r="V38" s="289"/>
      <c r="W38" s="289"/>
      <c r="X38" s="289"/>
      <c r="Y38" s="289"/>
      <c r="Z38" s="290"/>
    </row>
    <row r="39" spans="1:27" s="14" customFormat="1" ht="12">
      <c r="A39" s="274" t="s">
        <v>307</v>
      </c>
      <c r="B39" s="275"/>
      <c r="C39" s="275"/>
      <c r="D39" s="275"/>
      <c r="E39" s="275"/>
      <c r="F39" s="275"/>
      <c r="G39" s="275"/>
      <c r="H39" s="275"/>
      <c r="I39" s="275"/>
      <c r="J39" s="275"/>
      <c r="K39" s="275"/>
      <c r="L39" s="275"/>
      <c r="M39" s="275"/>
      <c r="N39" s="275"/>
      <c r="O39" s="275"/>
      <c r="P39" s="275"/>
      <c r="Q39" s="275"/>
      <c r="R39" s="275"/>
      <c r="S39" s="275"/>
      <c r="T39" s="275"/>
      <c r="U39" s="275"/>
      <c r="V39" s="275"/>
      <c r="W39" s="275"/>
      <c r="X39" s="275"/>
      <c r="Y39" s="275"/>
      <c r="Z39" s="276"/>
    </row>
    <row r="40" spans="1:27" s="14" customFormat="1" ht="60" customHeight="1">
      <c r="A40" s="277" t="str">
        <f>'TODOS OS REPORTES'!AD16</f>
        <v xml:space="preserve"> </v>
      </c>
      <c r="B40" s="278"/>
      <c r="C40" s="278"/>
      <c r="D40" s="278"/>
      <c r="E40" s="278"/>
      <c r="F40" s="278"/>
      <c r="G40" s="278"/>
      <c r="H40" s="278"/>
      <c r="I40" s="278"/>
      <c r="J40" s="278"/>
      <c r="K40" s="278"/>
      <c r="L40" s="278"/>
      <c r="M40" s="278"/>
      <c r="N40" s="278"/>
      <c r="O40" s="278"/>
      <c r="P40" s="278"/>
      <c r="Q40" s="278"/>
      <c r="R40" s="278"/>
      <c r="S40" s="278"/>
      <c r="T40" s="278"/>
      <c r="U40" s="278"/>
      <c r="V40" s="278"/>
      <c r="W40" s="278"/>
      <c r="X40" s="278"/>
      <c r="Y40" s="278"/>
      <c r="Z40" s="279"/>
    </row>
    <row r="41" spans="1:27" s="13" customFormat="1">
      <c r="B41" s="267" t="s">
        <v>308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  <c r="S41" s="267"/>
      <c r="T41" s="267"/>
      <c r="U41" s="267"/>
      <c r="V41" s="267"/>
      <c r="W41" s="267"/>
      <c r="X41" s="267"/>
      <c r="Y41" s="267"/>
    </row>
    <row r="42" spans="1:27" s="13" customFormat="1">
      <c r="B42" s="252" t="s">
        <v>309</v>
      </c>
      <c r="C42" s="252"/>
      <c r="D42" s="252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2"/>
      <c r="R42" s="252"/>
      <c r="S42" s="252"/>
      <c r="T42" s="252"/>
      <c r="U42" s="252"/>
      <c r="V42" s="252"/>
      <c r="W42" s="252"/>
      <c r="X42" s="252"/>
      <c r="Y42" s="252"/>
    </row>
    <row r="43" spans="1:27" s="13" customFormat="1">
      <c r="B43" s="252" t="s">
        <v>223</v>
      </c>
      <c r="C43" s="252"/>
      <c r="D43" s="252"/>
      <c r="E43" s="252"/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2"/>
      <c r="Q43" s="252"/>
      <c r="R43" s="252"/>
      <c r="S43" s="252"/>
      <c r="T43" s="252"/>
      <c r="U43" s="252"/>
      <c r="V43" s="252"/>
      <c r="W43" s="252"/>
      <c r="X43" s="252"/>
      <c r="Y43" s="252"/>
    </row>
    <row r="44" spans="1:27" s="13" customFormat="1">
      <c r="B44" s="252" t="s">
        <v>310</v>
      </c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52"/>
      <c r="W44" s="252"/>
      <c r="X44" s="252"/>
      <c r="Y44" s="252"/>
    </row>
    <row r="45" spans="1:27" s="13" customFormat="1">
      <c r="B45" s="252" t="s">
        <v>311</v>
      </c>
      <c r="C45" s="252"/>
      <c r="D45" s="252"/>
      <c r="E45" s="252"/>
      <c r="F45" s="252"/>
      <c r="G45" s="252"/>
      <c r="H45" s="252"/>
      <c r="I45" s="252"/>
      <c r="J45" s="252"/>
      <c r="K45" s="252"/>
      <c r="L45" s="252"/>
      <c r="M45" s="252"/>
      <c r="N45" s="252"/>
      <c r="O45" s="252"/>
      <c r="P45" s="252"/>
      <c r="Q45" s="252"/>
      <c r="R45" s="252"/>
      <c r="S45" s="252"/>
      <c r="T45" s="252"/>
      <c r="U45" s="252"/>
      <c r="V45" s="252"/>
      <c r="W45" s="252"/>
      <c r="X45" s="252"/>
      <c r="Y45" s="28"/>
    </row>
    <row r="46" spans="1:27" s="13" customFormat="1">
      <c r="B46" s="252" t="s">
        <v>312</v>
      </c>
      <c r="C46" s="252"/>
      <c r="D46" s="252"/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2"/>
      <c r="R46" s="252"/>
      <c r="S46" s="252"/>
      <c r="T46" s="252"/>
      <c r="U46" s="252"/>
      <c r="V46" s="252"/>
      <c r="W46" s="252"/>
      <c r="X46" s="252"/>
      <c r="Y46" s="28"/>
    </row>
    <row r="47" spans="1:27" s="14" customFormat="1" ht="12"/>
    <row r="48" spans="1:27" s="14" customFormat="1" ht="12"/>
    <row r="49" s="14" customFormat="1" ht="12"/>
    <row r="50" s="14" customFormat="1" ht="12"/>
  </sheetData>
  <mergeCells count="88">
    <mergeCell ref="N8:P8"/>
    <mergeCell ref="A1:M5"/>
    <mergeCell ref="N1:P5"/>
    <mergeCell ref="Q1:Z5"/>
    <mergeCell ref="A6:Z6"/>
    <mergeCell ref="N7:P7"/>
    <mergeCell ref="A10:Z10"/>
    <mergeCell ref="A11:Z11"/>
    <mergeCell ref="A12:D12"/>
    <mergeCell ref="E12:J12"/>
    <mergeCell ref="K12:P12"/>
    <mergeCell ref="Q12:Z12"/>
    <mergeCell ref="A13:Z13"/>
    <mergeCell ref="A14:G14"/>
    <mergeCell ref="H14:M14"/>
    <mergeCell ref="N14:O14"/>
    <mergeCell ref="P14:T14"/>
    <mergeCell ref="U14:Z14"/>
    <mergeCell ref="H15:O15"/>
    <mergeCell ref="P15:T15"/>
    <mergeCell ref="V15:Y15"/>
    <mergeCell ref="H16:M16"/>
    <mergeCell ref="U17:Z17"/>
    <mergeCell ref="H17:K17"/>
    <mergeCell ref="N16:O16"/>
    <mergeCell ref="P16:T16"/>
    <mergeCell ref="V16:Y16"/>
    <mergeCell ref="A17:G17"/>
    <mergeCell ref="R23:T23"/>
    <mergeCell ref="U23:W23"/>
    <mergeCell ref="P23:Q23"/>
    <mergeCell ref="A19:D19"/>
    <mergeCell ref="E19:Z20"/>
    <mergeCell ref="A20:D20"/>
    <mergeCell ref="A21:J21"/>
    <mergeCell ref="K21:R21"/>
    <mergeCell ref="A18:G18"/>
    <mergeCell ref="H18:K18"/>
    <mergeCell ref="L18:T18"/>
    <mergeCell ref="L17:T17"/>
    <mergeCell ref="W18:X18"/>
    <mergeCell ref="A29:L29"/>
    <mergeCell ref="M29:S29"/>
    <mergeCell ref="T29:Z29"/>
    <mergeCell ref="S21:Z21"/>
    <mergeCell ref="A23:G23"/>
    <mergeCell ref="H23:I23"/>
    <mergeCell ref="J23:M23"/>
    <mergeCell ref="N23:O23"/>
    <mergeCell ref="A22:J22"/>
    <mergeCell ref="K22:P22"/>
    <mergeCell ref="Q22:R22"/>
    <mergeCell ref="S22:Z22"/>
    <mergeCell ref="Y23:Z23"/>
    <mergeCell ref="A25:G25"/>
    <mergeCell ref="H25:Z26"/>
    <mergeCell ref="B46:X46"/>
    <mergeCell ref="A30:L30"/>
    <mergeCell ref="T30:Z30"/>
    <mergeCell ref="A31:L31"/>
    <mergeCell ref="M31:Q31"/>
    <mergeCell ref="C32:D32"/>
    <mergeCell ref="F32:H32"/>
    <mergeCell ref="J32:L32"/>
    <mergeCell ref="V32:X32"/>
    <mergeCell ref="M33:Q33"/>
    <mergeCell ref="E34:L34"/>
    <mergeCell ref="V34:X34"/>
    <mergeCell ref="A36:Z36"/>
    <mergeCell ref="A37:Z37"/>
    <mergeCell ref="A38:Z38"/>
    <mergeCell ref="B45:X45"/>
    <mergeCell ref="A9:Z9"/>
    <mergeCell ref="B41:Y41"/>
    <mergeCell ref="B42:Y42"/>
    <mergeCell ref="B43:Y43"/>
    <mergeCell ref="B44:Y44"/>
    <mergeCell ref="A39:Z39"/>
    <mergeCell ref="A40:Z40"/>
    <mergeCell ref="A26:G26"/>
    <mergeCell ref="A27:Z27"/>
    <mergeCell ref="A28:Z28"/>
    <mergeCell ref="A24:G24"/>
    <mergeCell ref="H24:J24"/>
    <mergeCell ref="K24:M24"/>
    <mergeCell ref="O24:T24"/>
    <mergeCell ref="U24:Y24"/>
    <mergeCell ref="A15:G16"/>
  </mergeCells>
  <phoneticPr fontId="1" type="noConversion"/>
  <pageMargins left="0.511811024" right="0.511811024" top="0.78740157499999996" bottom="0.78740157499999996" header="0.31496062000000002" footer="0.31496062000000002"/>
  <pageSetup paperSize="9" scale="93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A50"/>
  <sheetViews>
    <sheetView view="pageBreakPreview" zoomScaleSheetLayoutView="100" workbookViewId="0">
      <selection activeCell="N8" sqref="N8:P8"/>
    </sheetView>
  </sheetViews>
  <sheetFormatPr defaultRowHeight="15"/>
  <cols>
    <col min="1" max="3" width="2.140625" customWidth="1"/>
    <col min="4" max="4" width="6.85546875" customWidth="1"/>
    <col min="5" max="6" width="2.140625" customWidth="1"/>
    <col min="7" max="7" width="3.28515625" customWidth="1"/>
    <col min="8" max="8" width="6.42578125" customWidth="1"/>
    <col min="9" max="11" width="2.140625" customWidth="1"/>
    <col min="12" max="12" width="2.85546875" customWidth="1"/>
    <col min="13" max="13" width="4.140625" customWidth="1"/>
    <col min="14" max="14" width="4.28515625" customWidth="1"/>
    <col min="15" max="15" width="7.140625" customWidth="1"/>
    <col min="16" max="16" width="6.42578125" customWidth="1"/>
    <col min="17" max="17" width="5" customWidth="1"/>
    <col min="18" max="19" width="2.140625" customWidth="1"/>
    <col min="20" max="20" width="5.7109375" customWidth="1"/>
    <col min="21" max="23" width="2.140625" customWidth="1"/>
    <col min="24" max="24" width="6.42578125" customWidth="1"/>
    <col min="25" max="25" width="2.42578125" customWidth="1"/>
    <col min="26" max="26" width="9.7109375" customWidth="1"/>
  </cols>
  <sheetData>
    <row r="1" spans="1:26" ht="15" customHeight="1">
      <c r="A1" s="253"/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4"/>
      <c r="N1" s="255" t="s">
        <v>256</v>
      </c>
      <c r="O1" s="256"/>
      <c r="P1" s="257"/>
      <c r="Q1" s="264"/>
      <c r="R1" s="253"/>
      <c r="S1" s="253"/>
      <c r="T1" s="253"/>
      <c r="U1" s="253"/>
      <c r="V1" s="253"/>
      <c r="W1" s="253"/>
      <c r="X1" s="253"/>
      <c r="Y1" s="253"/>
      <c r="Z1" s="253"/>
    </row>
    <row r="2" spans="1:26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4"/>
      <c r="N2" s="258"/>
      <c r="O2" s="259"/>
      <c r="P2" s="260"/>
      <c r="Q2" s="264"/>
      <c r="R2" s="253"/>
      <c r="S2" s="253"/>
      <c r="T2" s="253"/>
      <c r="U2" s="253"/>
      <c r="V2" s="253"/>
      <c r="W2" s="253"/>
      <c r="X2" s="253"/>
      <c r="Y2" s="253"/>
      <c r="Z2" s="253"/>
    </row>
    <row r="3" spans="1:26">
      <c r="A3" s="253"/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4"/>
      <c r="N3" s="258"/>
      <c r="O3" s="259"/>
      <c r="P3" s="260"/>
      <c r="Q3" s="264"/>
      <c r="R3" s="253"/>
      <c r="S3" s="253"/>
      <c r="T3" s="253"/>
      <c r="U3" s="253"/>
      <c r="V3" s="253"/>
      <c r="W3" s="253"/>
      <c r="X3" s="253"/>
      <c r="Y3" s="253"/>
      <c r="Z3" s="253"/>
    </row>
    <row r="4" spans="1:26">
      <c r="A4" s="253"/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4"/>
      <c r="N4" s="258"/>
      <c r="O4" s="259"/>
      <c r="P4" s="260"/>
      <c r="Q4" s="264"/>
      <c r="R4" s="253"/>
      <c r="S4" s="253"/>
      <c r="T4" s="253"/>
      <c r="U4" s="253"/>
      <c r="V4" s="253"/>
      <c r="W4" s="253"/>
      <c r="X4" s="253"/>
      <c r="Y4" s="253"/>
      <c r="Z4" s="253"/>
    </row>
    <row r="5" spans="1:26" ht="21.75" customHeight="1" thickBot="1">
      <c r="A5" s="253"/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4"/>
      <c r="N5" s="261"/>
      <c r="O5" s="262"/>
      <c r="P5" s="263"/>
      <c r="Q5" s="264"/>
      <c r="R5" s="253"/>
      <c r="S5" s="253"/>
      <c r="T5" s="253"/>
      <c r="U5" s="253"/>
      <c r="V5" s="253"/>
      <c r="W5" s="253"/>
      <c r="X5" s="253"/>
      <c r="Y5" s="253"/>
      <c r="Z5" s="253"/>
    </row>
    <row r="6" spans="1:26" ht="15" customHeight="1">
      <c r="A6" s="253"/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</row>
    <row r="7" spans="1:26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51" t="str">
        <f>'TODOS OS REPORTES'!Z12</f>
        <v xml:space="preserve"> </v>
      </c>
      <c r="O7" s="251"/>
      <c r="P7" s="251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251"/>
      <c r="O8" s="251"/>
      <c r="P8" s="251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30" customHeight="1">
      <c r="A9" s="250" t="s">
        <v>257</v>
      </c>
      <c r="B9" s="250"/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</row>
    <row r="10" spans="1:26" ht="18.75">
      <c r="A10" s="358" t="s">
        <v>258</v>
      </c>
      <c r="B10" s="358"/>
      <c r="C10" s="358"/>
      <c r="D10" s="358"/>
      <c r="E10" s="358"/>
      <c r="F10" s="358"/>
      <c r="G10" s="358"/>
      <c r="H10" s="358"/>
      <c r="I10" s="358"/>
      <c r="J10" s="358"/>
      <c r="K10" s="358"/>
      <c r="L10" s="358"/>
      <c r="M10" s="358"/>
      <c r="N10" s="358"/>
      <c r="O10" s="358"/>
      <c r="P10" s="358"/>
      <c r="Q10" s="358"/>
      <c r="R10" s="358"/>
      <c r="S10" s="358"/>
      <c r="T10" s="358"/>
      <c r="U10" s="358"/>
      <c r="V10" s="358"/>
      <c r="W10" s="358"/>
      <c r="X10" s="358"/>
      <c r="Y10" s="358"/>
      <c r="Z10" s="358"/>
    </row>
    <row r="11" spans="1:26">
      <c r="A11" s="359" t="s">
        <v>259</v>
      </c>
      <c r="B11" s="359"/>
      <c r="C11" s="359"/>
      <c r="D11" s="359"/>
      <c r="E11" s="359"/>
      <c r="F11" s="359"/>
      <c r="G11" s="359"/>
      <c r="H11" s="359"/>
      <c r="I11" s="359"/>
      <c r="J11" s="359"/>
      <c r="K11" s="359"/>
      <c r="L11" s="359"/>
      <c r="M11" s="359"/>
      <c r="N11" s="359"/>
      <c r="O11" s="359"/>
      <c r="P11" s="359"/>
      <c r="Q11" s="359"/>
      <c r="R11" s="359"/>
      <c r="S11" s="359"/>
      <c r="T11" s="359"/>
      <c r="U11" s="359"/>
      <c r="V11" s="359"/>
      <c r="W11" s="359"/>
      <c r="X11" s="359"/>
      <c r="Y11" s="359"/>
      <c r="Z11" s="359"/>
    </row>
    <row r="12" spans="1:26" s="14" customFormat="1" ht="12">
      <c r="A12" s="360"/>
      <c r="B12" s="361"/>
      <c r="C12" s="361"/>
      <c r="D12" s="361"/>
      <c r="E12" s="362" t="str">
        <f>'TODOS OS REPORTES'!D25</f>
        <v xml:space="preserve"> </v>
      </c>
      <c r="F12" s="362"/>
      <c r="G12" s="362"/>
      <c r="H12" s="362"/>
      <c r="I12" s="362"/>
      <c r="J12" s="363"/>
      <c r="K12" s="360" t="s">
        <v>260</v>
      </c>
      <c r="L12" s="361"/>
      <c r="M12" s="361"/>
      <c r="N12" s="361"/>
      <c r="O12" s="361"/>
      <c r="P12" s="361"/>
      <c r="Q12" s="364" t="str">
        <f>'TODOS OS REPORTES'!B17</f>
        <v xml:space="preserve"> </v>
      </c>
      <c r="R12" s="364"/>
      <c r="S12" s="364"/>
      <c r="T12" s="364"/>
      <c r="U12" s="364"/>
      <c r="V12" s="364"/>
      <c r="W12" s="364"/>
      <c r="X12" s="364"/>
      <c r="Y12" s="364"/>
      <c r="Z12" s="365"/>
    </row>
    <row r="13" spans="1:26" s="14" customFormat="1" ht="12.75">
      <c r="A13" s="366" t="s">
        <v>261</v>
      </c>
      <c r="B13" s="367"/>
      <c r="C13" s="367"/>
      <c r="D13" s="367"/>
      <c r="E13" s="367"/>
      <c r="F13" s="367"/>
      <c r="G13" s="367"/>
      <c r="H13" s="367"/>
      <c r="I13" s="367"/>
      <c r="J13" s="367"/>
      <c r="K13" s="367"/>
      <c r="L13" s="367"/>
      <c r="M13" s="367"/>
      <c r="N13" s="367"/>
      <c r="O13" s="367"/>
      <c r="P13" s="367"/>
      <c r="Q13" s="367"/>
      <c r="R13" s="367"/>
      <c r="S13" s="367"/>
      <c r="T13" s="367"/>
      <c r="U13" s="367"/>
      <c r="V13" s="367"/>
      <c r="W13" s="367"/>
      <c r="X13" s="367"/>
      <c r="Y13" s="367"/>
      <c r="Z13" s="368"/>
    </row>
    <row r="14" spans="1:26" s="14" customFormat="1" ht="12" customHeight="1">
      <c r="A14" s="301" t="s">
        <v>262</v>
      </c>
      <c r="B14" s="302"/>
      <c r="C14" s="302"/>
      <c r="D14" s="302"/>
      <c r="E14" s="302"/>
      <c r="F14" s="302"/>
      <c r="G14" s="303"/>
      <c r="H14" s="369" t="s">
        <v>263</v>
      </c>
      <c r="I14" s="370"/>
      <c r="J14" s="370"/>
      <c r="K14" s="370"/>
      <c r="L14" s="370"/>
      <c r="M14" s="370"/>
      <c r="N14" s="371" t="str">
        <f>'TODOS OS REPORTES'!F17</f>
        <v xml:space="preserve"> </v>
      </c>
      <c r="O14" s="372"/>
      <c r="P14" s="370" t="s">
        <v>264</v>
      </c>
      <c r="Q14" s="370"/>
      <c r="R14" s="302"/>
      <c r="S14" s="302"/>
      <c r="T14" s="303"/>
      <c r="U14" s="369" t="s">
        <v>265</v>
      </c>
      <c r="V14" s="370"/>
      <c r="W14" s="370"/>
      <c r="X14" s="370"/>
      <c r="Y14" s="370"/>
      <c r="Z14" s="373"/>
    </row>
    <row r="15" spans="1:26" s="14" customFormat="1" ht="12">
      <c r="A15" s="332" t="str">
        <f>'TODOS OS REPORTES'!E17</f>
        <v xml:space="preserve"> </v>
      </c>
      <c r="B15" s="306"/>
      <c r="C15" s="306"/>
      <c r="D15" s="306"/>
      <c r="E15" s="306"/>
      <c r="F15" s="306"/>
      <c r="G15" s="307"/>
      <c r="H15" s="334" t="s">
        <v>30</v>
      </c>
      <c r="I15" s="335"/>
      <c r="J15" s="335"/>
      <c r="K15" s="335"/>
      <c r="L15" s="335"/>
      <c r="M15" s="335"/>
      <c r="N15" s="335"/>
      <c r="O15" s="336"/>
      <c r="P15" s="337" t="str">
        <f>'TODOS OS REPORTES'!H17</f>
        <v xml:space="preserve"> </v>
      </c>
      <c r="Q15" s="337"/>
      <c r="R15" s="337"/>
      <c r="S15" s="337"/>
      <c r="T15" s="338"/>
      <c r="U15" s="44" t="str">
        <f>IF('TODOS OS REPORTES'!O17="SIM","X"," ")</f>
        <v xml:space="preserve"> </v>
      </c>
      <c r="V15" s="374" t="s">
        <v>266</v>
      </c>
      <c r="W15" s="374"/>
      <c r="X15" s="374"/>
      <c r="Y15" s="374"/>
      <c r="Z15" s="16" t="str">
        <f>IF('TODOS OS REPORTES'!O17="SIM",'TODOS OS REPORTES'!Q17," ")</f>
        <v xml:space="preserve"> </v>
      </c>
    </row>
    <row r="16" spans="1:26" s="14" customFormat="1" ht="12" customHeight="1">
      <c r="A16" s="333"/>
      <c r="B16" s="319"/>
      <c r="C16" s="319"/>
      <c r="D16" s="319"/>
      <c r="E16" s="319"/>
      <c r="F16" s="319"/>
      <c r="G16" s="320"/>
      <c r="H16" s="344" t="s">
        <v>267</v>
      </c>
      <c r="I16" s="345"/>
      <c r="J16" s="345"/>
      <c r="K16" s="345"/>
      <c r="L16" s="345"/>
      <c r="M16" s="345"/>
      <c r="N16" s="346" t="str">
        <f>'TODOS OS REPORTES'!G17</f>
        <v xml:space="preserve"> </v>
      </c>
      <c r="O16" s="347"/>
      <c r="P16" s="348" t="s">
        <v>30</v>
      </c>
      <c r="Q16" s="348"/>
      <c r="R16" s="349"/>
      <c r="S16" s="349"/>
      <c r="T16" s="350"/>
      <c r="U16" s="52" t="str">
        <f>IF('TODOS OS REPORTES'!O17="NÃO","X"," ")</f>
        <v xml:space="preserve"> </v>
      </c>
      <c r="V16" s="351" t="s">
        <v>268</v>
      </c>
      <c r="W16" s="351"/>
      <c r="X16" s="351"/>
      <c r="Y16" s="351"/>
      <c r="Z16" s="17"/>
    </row>
    <row r="17" spans="1:27" s="14" customFormat="1" ht="12">
      <c r="A17" s="265" t="s">
        <v>269</v>
      </c>
      <c r="B17" s="266"/>
      <c r="C17" s="266"/>
      <c r="D17" s="266"/>
      <c r="E17" s="266"/>
      <c r="F17" s="266"/>
      <c r="G17" s="323"/>
      <c r="H17" s="265" t="s">
        <v>270</v>
      </c>
      <c r="I17" s="266"/>
      <c r="J17" s="266"/>
      <c r="K17" s="343"/>
      <c r="L17" s="341" t="s">
        <v>271</v>
      </c>
      <c r="M17" s="342"/>
      <c r="N17" s="342"/>
      <c r="O17" s="342"/>
      <c r="P17" s="342"/>
      <c r="Q17" s="342"/>
      <c r="R17" s="342"/>
      <c r="S17" s="342"/>
      <c r="T17" s="343"/>
      <c r="U17" s="265" t="s">
        <v>272</v>
      </c>
      <c r="V17" s="266"/>
      <c r="W17" s="266"/>
      <c r="X17" s="266"/>
      <c r="Y17" s="266"/>
      <c r="Z17" s="323"/>
    </row>
    <row r="18" spans="1:27" s="14" customFormat="1" ht="12">
      <c r="A18" s="352" t="str">
        <f>'TODOS OS REPORTES'!D17</f>
        <v xml:space="preserve"> </v>
      </c>
      <c r="B18" s="353"/>
      <c r="C18" s="353"/>
      <c r="D18" s="353"/>
      <c r="E18" s="353"/>
      <c r="F18" s="353"/>
      <c r="G18" s="354"/>
      <c r="H18" s="355" t="str">
        <f>'TODOS OS REPORTES'!I17</f>
        <v xml:space="preserve"> </v>
      </c>
      <c r="I18" s="356"/>
      <c r="J18" s="356"/>
      <c r="K18" s="357"/>
      <c r="L18" s="271" t="str">
        <f>'TODOS OS REPORTES'!J17</f>
        <v xml:space="preserve"> </v>
      </c>
      <c r="M18" s="272"/>
      <c r="N18" s="272"/>
      <c r="O18" s="272"/>
      <c r="P18" s="272"/>
      <c r="Q18" s="272"/>
      <c r="R18" s="272"/>
      <c r="S18" s="272"/>
      <c r="T18" s="273"/>
      <c r="U18" s="18"/>
      <c r="V18" s="44" t="str">
        <f>IF('TODOS OS REPORTES'!L17="IMC","X"," ")</f>
        <v xml:space="preserve"> </v>
      </c>
      <c r="W18" s="339" t="s">
        <v>52</v>
      </c>
      <c r="X18" s="340"/>
      <c r="Y18" s="52" t="str">
        <f>IF('TODOS OS REPORTES'!L3="VMC","X"," ")</f>
        <v xml:space="preserve"> </v>
      </c>
      <c r="Z18" s="19" t="s">
        <v>273</v>
      </c>
    </row>
    <row r="19" spans="1:27" s="14" customFormat="1" ht="12">
      <c r="A19" s="317" t="s">
        <v>274</v>
      </c>
      <c r="B19" s="318"/>
      <c r="C19" s="318"/>
      <c r="D19" s="318"/>
      <c r="E19" s="304" t="str">
        <f>CONCATENATE('TODOS OS REPORTES'!M17," - ",'TODOS OS REPORTES'!N17)</f>
        <v xml:space="preserve">  -  </v>
      </c>
      <c r="F19" s="304"/>
      <c r="G19" s="304"/>
      <c r="H19" s="304"/>
      <c r="I19" s="304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4"/>
      <c r="V19" s="304"/>
      <c r="W19" s="304"/>
      <c r="X19" s="304"/>
      <c r="Y19" s="304"/>
      <c r="Z19" s="305"/>
    </row>
    <row r="20" spans="1:27" s="14" customFormat="1" ht="12">
      <c r="A20" s="325" t="s">
        <v>275</v>
      </c>
      <c r="B20" s="326"/>
      <c r="C20" s="326"/>
      <c r="D20" s="326"/>
      <c r="E20" s="319"/>
      <c r="F20" s="319"/>
      <c r="G20" s="319"/>
      <c r="H20" s="319"/>
      <c r="I20" s="319"/>
      <c r="J20" s="319"/>
      <c r="K20" s="319"/>
      <c r="L20" s="319"/>
      <c r="M20" s="319"/>
      <c r="N20" s="319"/>
      <c r="O20" s="319"/>
      <c r="P20" s="319"/>
      <c r="Q20" s="319"/>
      <c r="R20" s="319"/>
      <c r="S20" s="319"/>
      <c r="T20" s="319"/>
      <c r="U20" s="319"/>
      <c r="V20" s="319"/>
      <c r="W20" s="319"/>
      <c r="X20" s="319"/>
      <c r="Y20" s="319"/>
      <c r="Z20" s="320"/>
    </row>
    <row r="21" spans="1:27" s="14" customFormat="1" ht="15" customHeight="1">
      <c r="A21" s="265" t="s">
        <v>276</v>
      </c>
      <c r="B21" s="266"/>
      <c r="C21" s="266"/>
      <c r="D21" s="266"/>
      <c r="E21" s="266"/>
      <c r="F21" s="266"/>
      <c r="G21" s="266"/>
      <c r="H21" s="266"/>
      <c r="I21" s="266"/>
      <c r="J21" s="323"/>
      <c r="K21" s="324" t="s">
        <v>277</v>
      </c>
      <c r="L21" s="266"/>
      <c r="M21" s="266"/>
      <c r="N21" s="266"/>
      <c r="O21" s="266"/>
      <c r="P21" s="266"/>
      <c r="Q21" s="266"/>
      <c r="R21" s="323"/>
      <c r="S21" s="265" t="s">
        <v>278</v>
      </c>
      <c r="T21" s="266"/>
      <c r="U21" s="266"/>
      <c r="V21" s="266"/>
      <c r="W21" s="266"/>
      <c r="X21" s="266"/>
      <c r="Y21" s="266"/>
      <c r="Z21" s="323"/>
    </row>
    <row r="22" spans="1:27" s="14" customFormat="1" ht="12" customHeight="1">
      <c r="A22" s="271" t="str">
        <f>'TODOS OS REPORTES'!P17</f>
        <v xml:space="preserve"> </v>
      </c>
      <c r="B22" s="272"/>
      <c r="C22" s="272"/>
      <c r="D22" s="272"/>
      <c r="E22" s="272"/>
      <c r="F22" s="272"/>
      <c r="G22" s="272"/>
      <c r="H22" s="272"/>
      <c r="I22" s="272"/>
      <c r="J22" s="273"/>
      <c r="K22" s="312" t="s">
        <v>279</v>
      </c>
      <c r="L22" s="313"/>
      <c r="M22" s="313"/>
      <c r="N22" s="313"/>
      <c r="O22" s="313"/>
      <c r="P22" s="313"/>
      <c r="Q22" s="327" t="str">
        <f>'TODOS OS REPORTES'!S17</f>
        <v xml:space="preserve"> </v>
      </c>
      <c r="R22" s="328"/>
      <c r="S22" s="329" t="str">
        <f>'TODOS OS REPORTES'!R17</f>
        <v xml:space="preserve"> </v>
      </c>
      <c r="T22" s="330"/>
      <c r="U22" s="330"/>
      <c r="V22" s="330"/>
      <c r="W22" s="330"/>
      <c r="X22" s="330"/>
      <c r="Y22" s="330"/>
      <c r="Z22" s="328"/>
    </row>
    <row r="23" spans="1:27" s="14" customFormat="1" ht="15" customHeight="1">
      <c r="A23" s="265" t="s">
        <v>280</v>
      </c>
      <c r="B23" s="266"/>
      <c r="C23" s="266"/>
      <c r="D23" s="266"/>
      <c r="E23" s="266"/>
      <c r="F23" s="266"/>
      <c r="G23" s="266"/>
      <c r="H23" s="321" t="s">
        <v>281</v>
      </c>
      <c r="I23" s="321"/>
      <c r="J23" s="322" t="str">
        <f>'TODOS OS REPORTES'!AG17</f>
        <v xml:space="preserve"> </v>
      </c>
      <c r="K23" s="322"/>
      <c r="L23" s="322"/>
      <c r="M23" s="322"/>
      <c r="N23" s="321" t="s">
        <v>282</v>
      </c>
      <c r="O23" s="321"/>
      <c r="P23" s="322" t="str">
        <f>'TODOS OS REPORTES'!AH17</f>
        <v xml:space="preserve"> </v>
      </c>
      <c r="Q23" s="322"/>
      <c r="R23" s="321" t="s">
        <v>283</v>
      </c>
      <c r="S23" s="321"/>
      <c r="T23" s="321"/>
      <c r="U23" s="322" t="str">
        <f>'TODOS OS REPORTES'!AK17</f>
        <v xml:space="preserve"> </v>
      </c>
      <c r="V23" s="322"/>
      <c r="W23" s="322"/>
      <c r="X23" s="20" t="s">
        <v>284</v>
      </c>
      <c r="Y23" s="322" t="str">
        <f>'TODOS OS REPORTES'!AL17</f>
        <v xml:space="preserve"> </v>
      </c>
      <c r="Z23" s="331"/>
    </row>
    <row r="24" spans="1:27" s="14" customFormat="1" ht="12">
      <c r="A24" s="314" t="s">
        <v>285</v>
      </c>
      <c r="B24" s="315"/>
      <c r="C24" s="315"/>
      <c r="D24" s="315"/>
      <c r="E24" s="315"/>
      <c r="F24" s="315"/>
      <c r="G24" s="315"/>
      <c r="H24" s="295" t="s">
        <v>286</v>
      </c>
      <c r="I24" s="295"/>
      <c r="J24" s="295"/>
      <c r="K24" s="316" t="str">
        <f>'TODOS OS REPORTES'!AI17</f>
        <v xml:space="preserve"> </v>
      </c>
      <c r="L24" s="316"/>
      <c r="M24" s="316"/>
      <c r="N24" s="67" t="s">
        <v>287</v>
      </c>
      <c r="O24" s="316" t="str">
        <f>'TODOS OS REPORTES'!AJ17</f>
        <v xml:space="preserve"> </v>
      </c>
      <c r="P24" s="316"/>
      <c r="Q24" s="316"/>
      <c r="R24" s="316"/>
      <c r="S24" s="316"/>
      <c r="T24" s="316"/>
      <c r="U24" s="295" t="s">
        <v>288</v>
      </c>
      <c r="V24" s="295"/>
      <c r="W24" s="295"/>
      <c r="X24" s="295"/>
      <c r="Y24" s="295"/>
      <c r="Z24" s="21" t="str">
        <f>'TODOS OS REPORTES'!AF17</f>
        <v xml:space="preserve"> </v>
      </c>
    </row>
    <row r="25" spans="1:27" s="14" customFormat="1" ht="12">
      <c r="A25" s="265" t="s">
        <v>289</v>
      </c>
      <c r="B25" s="266"/>
      <c r="C25" s="266"/>
      <c r="D25" s="266"/>
      <c r="E25" s="266"/>
      <c r="F25" s="266"/>
      <c r="G25" s="266"/>
      <c r="H25" s="304" t="str">
        <f>'TODOS OS REPORTES'!AB17</f>
        <v xml:space="preserve"> </v>
      </c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4"/>
      <c r="Y25" s="304"/>
      <c r="Z25" s="305"/>
    </row>
    <row r="26" spans="1:27" s="14" customFormat="1" ht="12">
      <c r="A26" s="308" t="s">
        <v>290</v>
      </c>
      <c r="B26" s="281"/>
      <c r="C26" s="281"/>
      <c r="D26" s="281"/>
      <c r="E26" s="281"/>
      <c r="F26" s="281"/>
      <c r="G26" s="281"/>
      <c r="H26" s="306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6"/>
      <c r="W26" s="306"/>
      <c r="X26" s="306"/>
      <c r="Y26" s="306"/>
      <c r="Z26" s="307"/>
    </row>
    <row r="27" spans="1:27" s="14" customFormat="1" ht="12" customHeight="1">
      <c r="A27" s="309" t="s">
        <v>291</v>
      </c>
      <c r="B27" s="310"/>
      <c r="C27" s="310"/>
      <c r="D27" s="310"/>
      <c r="E27" s="310"/>
      <c r="F27" s="310"/>
      <c r="G27" s="310"/>
      <c r="H27" s="310"/>
      <c r="I27" s="310"/>
      <c r="J27" s="310"/>
      <c r="K27" s="310"/>
      <c r="L27" s="310"/>
      <c r="M27" s="310"/>
      <c r="N27" s="310"/>
      <c r="O27" s="310"/>
      <c r="P27" s="310"/>
      <c r="Q27" s="310"/>
      <c r="R27" s="310"/>
      <c r="S27" s="310"/>
      <c r="T27" s="310"/>
      <c r="U27" s="310"/>
      <c r="V27" s="310"/>
      <c r="W27" s="310"/>
      <c r="X27" s="310"/>
      <c r="Y27" s="310"/>
      <c r="Z27" s="311"/>
    </row>
    <row r="28" spans="1:27" s="14" customFormat="1" ht="12.75">
      <c r="A28" s="268" t="s">
        <v>292</v>
      </c>
      <c r="B28" s="269"/>
      <c r="C28" s="269"/>
      <c r="D28" s="269"/>
      <c r="E28" s="269"/>
      <c r="F28" s="269"/>
      <c r="G28" s="269"/>
      <c r="H28" s="269"/>
      <c r="I28" s="269"/>
      <c r="J28" s="269"/>
      <c r="K28" s="269"/>
      <c r="L28" s="269"/>
      <c r="M28" s="269"/>
      <c r="N28" s="269"/>
      <c r="O28" s="269"/>
      <c r="P28" s="269"/>
      <c r="Q28" s="269"/>
      <c r="R28" s="269"/>
      <c r="S28" s="269"/>
      <c r="T28" s="269"/>
      <c r="U28" s="269"/>
      <c r="V28" s="269"/>
      <c r="W28" s="269"/>
      <c r="X28" s="269"/>
      <c r="Y28" s="269"/>
      <c r="Z28" s="270"/>
    </row>
    <row r="29" spans="1:27" s="14" customFormat="1" ht="12" customHeight="1">
      <c r="A29" s="298" t="s">
        <v>293</v>
      </c>
      <c r="B29" s="299"/>
      <c r="C29" s="299"/>
      <c r="D29" s="299"/>
      <c r="E29" s="299"/>
      <c r="F29" s="299"/>
      <c r="G29" s="299"/>
      <c r="H29" s="299"/>
      <c r="I29" s="299"/>
      <c r="J29" s="299"/>
      <c r="K29" s="299"/>
      <c r="L29" s="300"/>
      <c r="M29" s="301" t="s">
        <v>294</v>
      </c>
      <c r="N29" s="302"/>
      <c r="O29" s="302"/>
      <c r="P29" s="302"/>
      <c r="Q29" s="302"/>
      <c r="R29" s="302"/>
      <c r="S29" s="303"/>
      <c r="T29" s="302" t="s">
        <v>295</v>
      </c>
      <c r="U29" s="302"/>
      <c r="V29" s="302"/>
      <c r="W29" s="302"/>
      <c r="X29" s="302"/>
      <c r="Y29" s="302"/>
      <c r="Z29" s="303"/>
    </row>
    <row r="30" spans="1:27" s="14" customFormat="1" ht="12">
      <c r="A30" s="297" t="str">
        <f>'TODOS OS REPORTES'!Q17</f>
        <v xml:space="preserve"> </v>
      </c>
      <c r="B30" s="294"/>
      <c r="C30" s="294"/>
      <c r="D30" s="294"/>
      <c r="E30" s="294"/>
      <c r="F30" s="294"/>
      <c r="G30" s="294"/>
      <c r="H30" s="294"/>
      <c r="I30" s="294"/>
      <c r="J30" s="294"/>
      <c r="K30" s="294"/>
      <c r="L30" s="294"/>
      <c r="M30" s="22"/>
      <c r="N30" s="13"/>
      <c r="O30" s="13"/>
      <c r="P30" s="13"/>
      <c r="Q30" s="13"/>
      <c r="R30" s="13"/>
      <c r="S30" s="17"/>
      <c r="T30" s="292" t="s">
        <v>296</v>
      </c>
      <c r="U30" s="292"/>
      <c r="V30" s="292"/>
      <c r="W30" s="292"/>
      <c r="X30" s="292"/>
      <c r="Y30" s="292"/>
      <c r="Z30" s="293"/>
    </row>
    <row r="31" spans="1:27" s="14" customFormat="1" ht="12">
      <c r="A31" s="280" t="s">
        <v>297</v>
      </c>
      <c r="B31" s="281"/>
      <c r="C31" s="281"/>
      <c r="D31" s="281"/>
      <c r="E31" s="281"/>
      <c r="F31" s="281"/>
      <c r="G31" s="281"/>
      <c r="H31" s="281"/>
      <c r="I31" s="281"/>
      <c r="J31" s="281"/>
      <c r="K31" s="281"/>
      <c r="L31" s="296"/>
      <c r="M31" s="291" t="s">
        <v>298</v>
      </c>
      <c r="N31" s="292"/>
      <c r="O31" s="292"/>
      <c r="P31" s="292"/>
      <c r="Q31" s="293"/>
      <c r="R31" s="15" t="str">
        <f>IF(S22&gt;0,"X"," ")</f>
        <v>X</v>
      </c>
      <c r="S31" s="17"/>
      <c r="T31" s="13"/>
      <c r="U31" s="13"/>
      <c r="V31" s="13"/>
      <c r="W31" s="13"/>
      <c r="X31" s="13"/>
      <c r="Y31" s="13"/>
      <c r="Z31" s="17"/>
    </row>
    <row r="32" spans="1:27" s="14" customFormat="1" ht="12">
      <c r="A32" s="22"/>
      <c r="B32" s="15" t="str">
        <f>IF('TODOS OS REPORTES'!U17="MODO C","X"," ")</f>
        <v xml:space="preserve"> </v>
      </c>
      <c r="C32" s="280" t="s">
        <v>299</v>
      </c>
      <c r="D32" s="296"/>
      <c r="E32" s="16" t="str">
        <f>IF('TODOS OS REPORTES'!U17="PILOTO","X"," ")</f>
        <v xml:space="preserve"> </v>
      </c>
      <c r="F32" s="280" t="s">
        <v>300</v>
      </c>
      <c r="G32" s="281"/>
      <c r="H32" s="296"/>
      <c r="I32" s="15" t="str">
        <f>IF('TODOS OS REPORTES'!U17="ADS","X"," ")</f>
        <v xml:space="preserve"> </v>
      </c>
      <c r="J32" s="280" t="s">
        <v>301</v>
      </c>
      <c r="K32" s="281"/>
      <c r="L32" s="281"/>
      <c r="M32" s="23"/>
      <c r="N32" s="24"/>
      <c r="O32" s="24"/>
      <c r="P32" s="24"/>
      <c r="Q32" s="24"/>
      <c r="R32" s="25"/>
      <c r="S32" s="17"/>
      <c r="T32" s="13"/>
      <c r="U32" s="15" t="str">
        <f>IF(MID('TODOS OS REPORTES'!Q17,3,1)="0","X"," ")</f>
        <v xml:space="preserve"> </v>
      </c>
      <c r="V32" s="280" t="s">
        <v>302</v>
      </c>
      <c r="W32" s="281"/>
      <c r="X32" s="281"/>
      <c r="Y32" s="13"/>
      <c r="Z32" s="13"/>
      <c r="AA32" s="26"/>
    </row>
    <row r="33" spans="1:27" s="14" customFormat="1" ht="12">
      <c r="A33" s="22"/>
      <c r="B33" s="27"/>
      <c r="C33" s="28"/>
      <c r="D33" s="28"/>
      <c r="E33" s="27"/>
      <c r="F33" s="28"/>
      <c r="G33" s="28"/>
      <c r="H33" s="28"/>
      <c r="I33" s="27"/>
      <c r="J33" s="28"/>
      <c r="K33" s="28"/>
      <c r="L33" s="28"/>
      <c r="M33" s="291" t="s">
        <v>303</v>
      </c>
      <c r="N33" s="292"/>
      <c r="O33" s="292"/>
      <c r="P33" s="292"/>
      <c r="Q33" s="293"/>
      <c r="R33" s="15" t="str">
        <f>IF(S22&lt;0,"X"," ")</f>
        <v xml:space="preserve"> </v>
      </c>
      <c r="S33" s="17"/>
      <c r="T33" s="13"/>
      <c r="U33" s="27"/>
      <c r="V33" s="28"/>
      <c r="W33" s="28"/>
      <c r="X33" s="28"/>
      <c r="Y33" s="13"/>
      <c r="Z33" s="28"/>
      <c r="AA33" s="26"/>
    </row>
    <row r="34" spans="1:27" s="14" customFormat="1" ht="12">
      <c r="A34" s="13"/>
      <c r="B34" s="13"/>
      <c r="C34" s="15" t="str">
        <f>IF(AND('TODOS OS REPORTES'!U17&lt;&gt;"MODO C",'TODOS OS REPORTES'!U17&lt;&gt;"PILOTO",'TODOS OS REPORTES'!U17&lt;&gt;"ADS"),"X"," ")</f>
        <v>X</v>
      </c>
      <c r="D34" s="13" t="s">
        <v>304</v>
      </c>
      <c r="E34" s="294" t="str">
        <f>IF(C34="X",'TODOS OS REPORTES'!U17," ")</f>
        <v xml:space="preserve"> </v>
      </c>
      <c r="F34" s="294"/>
      <c r="G34" s="294"/>
      <c r="H34" s="294"/>
      <c r="I34" s="294"/>
      <c r="J34" s="294"/>
      <c r="K34" s="294"/>
      <c r="L34" s="294"/>
      <c r="M34" s="23"/>
      <c r="N34" s="24"/>
      <c r="O34" s="24"/>
      <c r="P34" s="24"/>
      <c r="Q34" s="24"/>
      <c r="R34" s="27"/>
      <c r="S34" s="13"/>
      <c r="T34" s="22"/>
      <c r="U34" s="15" t="str">
        <f>IF(MID('TODOS OS REPORTES'!Q17,3,1)&lt;&gt;"0","X"," ")</f>
        <v>X</v>
      </c>
      <c r="V34" s="280" t="s">
        <v>268</v>
      </c>
      <c r="W34" s="281"/>
      <c r="X34" s="281"/>
      <c r="Y34" s="13"/>
      <c r="Z34" s="13"/>
      <c r="AA34" s="26"/>
    </row>
    <row r="35" spans="1:27" s="14" customFormat="1" ht="12">
      <c r="A35" s="29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1"/>
      <c r="N35" s="32"/>
      <c r="O35" s="32"/>
      <c r="P35" s="32"/>
      <c r="Q35" s="32"/>
      <c r="R35" s="33"/>
      <c r="S35" s="30"/>
      <c r="T35" s="29"/>
      <c r="U35" s="30"/>
      <c r="V35" s="30"/>
      <c r="W35" s="30"/>
      <c r="X35" s="30"/>
      <c r="Y35" s="30"/>
      <c r="Z35" s="30"/>
      <c r="AA35" s="26"/>
    </row>
    <row r="36" spans="1:27" s="14" customFormat="1" ht="12.75">
      <c r="A36" s="282" t="s">
        <v>305</v>
      </c>
      <c r="B36" s="283"/>
      <c r="C36" s="283"/>
      <c r="D36" s="283"/>
      <c r="E36" s="283"/>
      <c r="F36" s="283"/>
      <c r="G36" s="283"/>
      <c r="H36" s="283"/>
      <c r="I36" s="283"/>
      <c r="J36" s="283"/>
      <c r="K36" s="283"/>
      <c r="L36" s="283"/>
      <c r="M36" s="283"/>
      <c r="N36" s="283"/>
      <c r="O36" s="283"/>
      <c r="P36" s="283"/>
      <c r="Q36" s="283"/>
      <c r="R36" s="283"/>
      <c r="S36" s="283"/>
      <c r="T36" s="283"/>
      <c r="U36" s="283"/>
      <c r="V36" s="283"/>
      <c r="W36" s="283"/>
      <c r="X36" s="283"/>
      <c r="Y36" s="283"/>
      <c r="Z36" s="284"/>
    </row>
    <row r="37" spans="1:27" s="14" customFormat="1" ht="23.25" customHeight="1">
      <c r="A37" s="285" t="s">
        <v>306</v>
      </c>
      <c r="B37" s="286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  <c r="Z37" s="287"/>
    </row>
    <row r="38" spans="1:27" s="14" customFormat="1" ht="120" customHeight="1">
      <c r="A38" s="288" t="str">
        <f>'TODOS OS REPORTES'!AC17</f>
        <v xml:space="preserve"> </v>
      </c>
      <c r="B38" s="289"/>
      <c r="C38" s="289"/>
      <c r="D38" s="289"/>
      <c r="E38" s="289"/>
      <c r="F38" s="289"/>
      <c r="G38" s="289"/>
      <c r="H38" s="289"/>
      <c r="I38" s="289"/>
      <c r="J38" s="289"/>
      <c r="K38" s="289"/>
      <c r="L38" s="289"/>
      <c r="M38" s="289"/>
      <c r="N38" s="289"/>
      <c r="O38" s="289"/>
      <c r="P38" s="289"/>
      <c r="Q38" s="289"/>
      <c r="R38" s="289"/>
      <c r="S38" s="289"/>
      <c r="T38" s="289"/>
      <c r="U38" s="289"/>
      <c r="V38" s="289"/>
      <c r="W38" s="289"/>
      <c r="X38" s="289"/>
      <c r="Y38" s="289"/>
      <c r="Z38" s="290"/>
    </row>
    <row r="39" spans="1:27" s="14" customFormat="1" ht="12">
      <c r="A39" s="274" t="s">
        <v>307</v>
      </c>
      <c r="B39" s="275"/>
      <c r="C39" s="275"/>
      <c r="D39" s="275"/>
      <c r="E39" s="275"/>
      <c r="F39" s="275"/>
      <c r="G39" s="275"/>
      <c r="H39" s="275"/>
      <c r="I39" s="275"/>
      <c r="J39" s="275"/>
      <c r="K39" s="275"/>
      <c r="L39" s="275"/>
      <c r="M39" s="275"/>
      <c r="N39" s="275"/>
      <c r="O39" s="275"/>
      <c r="P39" s="275"/>
      <c r="Q39" s="275"/>
      <c r="R39" s="275"/>
      <c r="S39" s="275"/>
      <c r="T39" s="275"/>
      <c r="U39" s="275"/>
      <c r="V39" s="275"/>
      <c r="W39" s="275"/>
      <c r="X39" s="275"/>
      <c r="Y39" s="275"/>
      <c r="Z39" s="276"/>
    </row>
    <row r="40" spans="1:27" s="14" customFormat="1" ht="60" customHeight="1">
      <c r="A40" s="277" t="str">
        <f>'TODOS OS REPORTES'!AD17</f>
        <v xml:space="preserve"> </v>
      </c>
      <c r="B40" s="278"/>
      <c r="C40" s="278"/>
      <c r="D40" s="278"/>
      <c r="E40" s="278"/>
      <c r="F40" s="278"/>
      <c r="G40" s="278"/>
      <c r="H40" s="278"/>
      <c r="I40" s="278"/>
      <c r="J40" s="278"/>
      <c r="K40" s="278"/>
      <c r="L40" s="278"/>
      <c r="M40" s="278"/>
      <c r="N40" s="278"/>
      <c r="O40" s="278"/>
      <c r="P40" s="278"/>
      <c r="Q40" s="278"/>
      <c r="R40" s="278"/>
      <c r="S40" s="278"/>
      <c r="T40" s="278"/>
      <c r="U40" s="278"/>
      <c r="V40" s="278"/>
      <c r="W40" s="278"/>
      <c r="X40" s="278"/>
      <c r="Y40" s="278"/>
      <c r="Z40" s="279"/>
    </row>
    <row r="41" spans="1:27" s="13" customFormat="1">
      <c r="B41" s="267" t="s">
        <v>308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  <c r="S41" s="267"/>
      <c r="T41" s="267"/>
      <c r="U41" s="267"/>
      <c r="V41" s="267"/>
      <c r="W41" s="267"/>
      <c r="X41" s="267"/>
      <c r="Y41" s="267"/>
    </row>
    <row r="42" spans="1:27" s="13" customFormat="1">
      <c r="B42" s="252" t="s">
        <v>309</v>
      </c>
      <c r="C42" s="252"/>
      <c r="D42" s="252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2"/>
      <c r="R42" s="252"/>
      <c r="S42" s="252"/>
      <c r="T42" s="252"/>
      <c r="U42" s="252"/>
      <c r="V42" s="252"/>
      <c r="W42" s="252"/>
      <c r="X42" s="252"/>
      <c r="Y42" s="252"/>
    </row>
    <row r="43" spans="1:27" s="13" customFormat="1">
      <c r="B43" s="252" t="s">
        <v>223</v>
      </c>
      <c r="C43" s="252"/>
      <c r="D43" s="252"/>
      <c r="E43" s="252"/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2"/>
      <c r="Q43" s="252"/>
      <c r="R43" s="252"/>
      <c r="S43" s="252"/>
      <c r="T43" s="252"/>
      <c r="U43" s="252"/>
      <c r="V43" s="252"/>
      <c r="W43" s="252"/>
      <c r="X43" s="252"/>
      <c r="Y43" s="252"/>
    </row>
    <row r="44" spans="1:27" s="13" customFormat="1">
      <c r="B44" s="252" t="s">
        <v>310</v>
      </c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52"/>
      <c r="W44" s="252"/>
      <c r="X44" s="252"/>
      <c r="Y44" s="252"/>
    </row>
    <row r="45" spans="1:27" s="13" customFormat="1">
      <c r="B45" s="252" t="s">
        <v>311</v>
      </c>
      <c r="C45" s="252"/>
      <c r="D45" s="252"/>
      <c r="E45" s="252"/>
      <c r="F45" s="252"/>
      <c r="G45" s="252"/>
      <c r="H45" s="252"/>
      <c r="I45" s="252"/>
      <c r="J45" s="252"/>
      <c r="K45" s="252"/>
      <c r="L45" s="252"/>
      <c r="M45" s="252"/>
      <c r="N45" s="252"/>
      <c r="O45" s="252"/>
      <c r="P45" s="252"/>
      <c r="Q45" s="252"/>
      <c r="R45" s="252"/>
      <c r="S45" s="252"/>
      <c r="T45" s="252"/>
      <c r="U45" s="252"/>
      <c r="V45" s="252"/>
      <c r="W45" s="252"/>
      <c r="X45" s="252"/>
      <c r="Y45" s="28"/>
    </row>
    <row r="46" spans="1:27" s="13" customFormat="1">
      <c r="B46" s="252" t="s">
        <v>312</v>
      </c>
      <c r="C46" s="252"/>
      <c r="D46" s="252"/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2"/>
      <c r="R46" s="252"/>
      <c r="S46" s="252"/>
      <c r="T46" s="252"/>
      <c r="U46" s="252"/>
      <c r="V46" s="252"/>
      <c r="W46" s="252"/>
      <c r="X46" s="252"/>
      <c r="Y46" s="28"/>
    </row>
    <row r="47" spans="1:27" s="14" customFormat="1" ht="12"/>
    <row r="48" spans="1:27" s="14" customFormat="1" ht="12"/>
    <row r="49" s="14" customFormat="1" ht="12"/>
    <row r="50" s="14" customFormat="1" ht="12"/>
  </sheetData>
  <mergeCells count="88">
    <mergeCell ref="N8:P8"/>
    <mergeCell ref="N1:P5"/>
    <mergeCell ref="A6:Z6"/>
    <mergeCell ref="A1:M5"/>
    <mergeCell ref="Q1:Z5"/>
    <mergeCell ref="N7:P7"/>
    <mergeCell ref="A10:Z10"/>
    <mergeCell ref="A11:Z11"/>
    <mergeCell ref="A12:D12"/>
    <mergeCell ref="E12:J12"/>
    <mergeCell ref="K12:P12"/>
    <mergeCell ref="Q12:Z12"/>
    <mergeCell ref="A13:Z13"/>
    <mergeCell ref="A14:G14"/>
    <mergeCell ref="H14:M14"/>
    <mergeCell ref="N14:O14"/>
    <mergeCell ref="P14:T14"/>
    <mergeCell ref="U14:Z14"/>
    <mergeCell ref="H15:O15"/>
    <mergeCell ref="P15:T15"/>
    <mergeCell ref="V15:Y15"/>
    <mergeCell ref="H16:M16"/>
    <mergeCell ref="U17:Z17"/>
    <mergeCell ref="H17:K17"/>
    <mergeCell ref="N16:O16"/>
    <mergeCell ref="P16:T16"/>
    <mergeCell ref="V16:Y16"/>
    <mergeCell ref="A17:G17"/>
    <mergeCell ref="R23:T23"/>
    <mergeCell ref="U23:W23"/>
    <mergeCell ref="P23:Q23"/>
    <mergeCell ref="A19:D19"/>
    <mergeCell ref="E19:Z20"/>
    <mergeCell ref="A20:D20"/>
    <mergeCell ref="A21:J21"/>
    <mergeCell ref="K21:R21"/>
    <mergeCell ref="A18:G18"/>
    <mergeCell ref="H18:K18"/>
    <mergeCell ref="L18:T18"/>
    <mergeCell ref="L17:T17"/>
    <mergeCell ref="W18:X18"/>
    <mergeCell ref="A29:L29"/>
    <mergeCell ref="M29:S29"/>
    <mergeCell ref="T29:Z29"/>
    <mergeCell ref="S21:Z21"/>
    <mergeCell ref="A23:G23"/>
    <mergeCell ref="H23:I23"/>
    <mergeCell ref="J23:M23"/>
    <mergeCell ref="N23:O23"/>
    <mergeCell ref="A22:J22"/>
    <mergeCell ref="K22:P22"/>
    <mergeCell ref="Q22:R22"/>
    <mergeCell ref="S22:Z22"/>
    <mergeCell ref="Y23:Z23"/>
    <mergeCell ref="A25:G25"/>
    <mergeCell ref="H25:Z26"/>
    <mergeCell ref="B46:X46"/>
    <mergeCell ref="A30:L30"/>
    <mergeCell ref="T30:Z30"/>
    <mergeCell ref="A31:L31"/>
    <mergeCell ref="M31:Q31"/>
    <mergeCell ref="C32:D32"/>
    <mergeCell ref="F32:H32"/>
    <mergeCell ref="J32:L32"/>
    <mergeCell ref="V32:X32"/>
    <mergeCell ref="M33:Q33"/>
    <mergeCell ref="E34:L34"/>
    <mergeCell ref="V34:X34"/>
    <mergeCell ref="A36:Z36"/>
    <mergeCell ref="A37:Z37"/>
    <mergeCell ref="A38:Z38"/>
    <mergeCell ref="B45:X45"/>
    <mergeCell ref="A9:Z9"/>
    <mergeCell ref="B41:Y41"/>
    <mergeCell ref="B42:Y42"/>
    <mergeCell ref="B43:Y43"/>
    <mergeCell ref="B44:Y44"/>
    <mergeCell ref="A39:Z39"/>
    <mergeCell ref="A40:Z40"/>
    <mergeCell ref="A26:G26"/>
    <mergeCell ref="A27:Z27"/>
    <mergeCell ref="A28:Z28"/>
    <mergeCell ref="A24:G24"/>
    <mergeCell ref="H24:J24"/>
    <mergeCell ref="K24:M24"/>
    <mergeCell ref="O24:T24"/>
    <mergeCell ref="U24:Y24"/>
    <mergeCell ref="A15:G16"/>
  </mergeCells>
  <phoneticPr fontId="1" type="noConversion"/>
  <pageMargins left="0.511811024" right="0.511811024" top="0.78740157499999996" bottom="0.78740157499999996" header="0.31496062000000002" footer="0.31496062000000002"/>
  <pageSetup paperSize="9" scale="93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A48"/>
  <sheetViews>
    <sheetView view="pageBreakPreview" zoomScaleSheetLayoutView="100" workbookViewId="0">
      <selection activeCell="N8" sqref="N8:P8"/>
    </sheetView>
  </sheetViews>
  <sheetFormatPr defaultRowHeight="15"/>
  <cols>
    <col min="1" max="3" width="2.140625" customWidth="1"/>
    <col min="4" max="4" width="6.85546875" customWidth="1"/>
    <col min="5" max="6" width="2.140625" customWidth="1"/>
    <col min="7" max="7" width="3.28515625" customWidth="1"/>
    <col min="8" max="8" width="6.42578125" customWidth="1"/>
    <col min="9" max="11" width="2.140625" customWidth="1"/>
    <col min="12" max="12" width="2.85546875" customWidth="1"/>
    <col min="13" max="13" width="4.140625" customWidth="1"/>
    <col min="14" max="14" width="4.28515625" customWidth="1"/>
    <col min="15" max="15" width="7.140625" customWidth="1"/>
    <col min="16" max="16" width="6.42578125" customWidth="1"/>
    <col min="17" max="17" width="5" customWidth="1"/>
    <col min="18" max="19" width="2.140625" customWidth="1"/>
    <col min="20" max="20" width="5.7109375" customWidth="1"/>
    <col min="21" max="23" width="2.140625" customWidth="1"/>
    <col min="24" max="24" width="6.42578125" customWidth="1"/>
    <col min="25" max="25" width="2.42578125" customWidth="1"/>
    <col min="26" max="26" width="9.7109375" customWidth="1"/>
  </cols>
  <sheetData>
    <row r="1" spans="1:26" ht="15" customHeight="1">
      <c r="A1" s="253"/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4"/>
      <c r="N1" s="255" t="s">
        <v>256</v>
      </c>
      <c r="O1" s="256"/>
      <c r="P1" s="257"/>
      <c r="Q1" s="264"/>
      <c r="R1" s="253"/>
      <c r="S1" s="253"/>
      <c r="T1" s="253"/>
      <c r="U1" s="253"/>
      <c r="V1" s="253"/>
      <c r="W1" s="253"/>
      <c r="X1" s="253"/>
      <c r="Y1" s="253"/>
      <c r="Z1" s="253"/>
    </row>
    <row r="2" spans="1:26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4"/>
      <c r="N2" s="258"/>
      <c r="O2" s="259"/>
      <c r="P2" s="260"/>
      <c r="Q2" s="264"/>
      <c r="R2" s="253"/>
      <c r="S2" s="253"/>
      <c r="T2" s="253"/>
      <c r="U2" s="253"/>
      <c r="V2" s="253"/>
      <c r="W2" s="253"/>
      <c r="X2" s="253"/>
      <c r="Y2" s="253"/>
      <c r="Z2" s="253"/>
    </row>
    <row r="3" spans="1:26">
      <c r="A3" s="253"/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4"/>
      <c r="N3" s="258"/>
      <c r="O3" s="259"/>
      <c r="P3" s="260"/>
      <c r="Q3" s="264"/>
      <c r="R3" s="253"/>
      <c r="S3" s="253"/>
      <c r="T3" s="253"/>
      <c r="U3" s="253"/>
      <c r="V3" s="253"/>
      <c r="W3" s="253"/>
      <c r="X3" s="253"/>
      <c r="Y3" s="253"/>
      <c r="Z3" s="253"/>
    </row>
    <row r="4" spans="1:26">
      <c r="A4" s="253"/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4"/>
      <c r="N4" s="258"/>
      <c r="O4" s="259"/>
      <c r="P4" s="260"/>
      <c r="Q4" s="264"/>
      <c r="R4" s="253"/>
      <c r="S4" s="253"/>
      <c r="T4" s="253"/>
      <c r="U4" s="253"/>
      <c r="V4" s="253"/>
      <c r="W4" s="253"/>
      <c r="X4" s="253"/>
      <c r="Y4" s="253"/>
      <c r="Z4" s="253"/>
    </row>
    <row r="5" spans="1:26" ht="22.5" customHeight="1" thickBot="1">
      <c r="A5" s="253"/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4"/>
      <c r="N5" s="261"/>
      <c r="O5" s="262"/>
      <c r="P5" s="263"/>
      <c r="Q5" s="264"/>
      <c r="R5" s="253"/>
      <c r="S5" s="253"/>
      <c r="T5" s="253"/>
      <c r="U5" s="253"/>
      <c r="V5" s="253"/>
      <c r="W5" s="253"/>
      <c r="X5" s="253"/>
      <c r="Y5" s="253"/>
      <c r="Z5" s="253"/>
    </row>
    <row r="6" spans="1:26">
      <c r="A6" s="253"/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</row>
    <row r="7" spans="1:26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51" t="str">
        <f>'TODOS OS REPORTES'!Z12</f>
        <v xml:space="preserve"> </v>
      </c>
      <c r="O7" s="251"/>
      <c r="P7" s="251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251"/>
      <c r="O8" s="251"/>
      <c r="P8" s="251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30" customHeight="1">
      <c r="A9" s="250" t="s">
        <v>257</v>
      </c>
      <c r="B9" s="250"/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</row>
    <row r="10" spans="1:26" ht="18.75">
      <c r="A10" s="358" t="s">
        <v>258</v>
      </c>
      <c r="B10" s="358"/>
      <c r="C10" s="358"/>
      <c r="D10" s="358"/>
      <c r="E10" s="358"/>
      <c r="F10" s="358"/>
      <c r="G10" s="358"/>
      <c r="H10" s="358"/>
      <c r="I10" s="358"/>
      <c r="J10" s="358"/>
      <c r="K10" s="358"/>
      <c r="L10" s="358"/>
      <c r="M10" s="358"/>
      <c r="N10" s="358"/>
      <c r="O10" s="358"/>
      <c r="P10" s="358"/>
      <c r="Q10" s="358"/>
      <c r="R10" s="358"/>
      <c r="S10" s="358"/>
      <c r="T10" s="358"/>
      <c r="U10" s="358"/>
      <c r="V10" s="358"/>
      <c r="W10" s="358"/>
      <c r="X10" s="358"/>
      <c r="Y10" s="358"/>
      <c r="Z10" s="358"/>
    </row>
    <row r="11" spans="1:26">
      <c r="A11" s="359" t="s">
        <v>259</v>
      </c>
      <c r="B11" s="359"/>
      <c r="C11" s="359"/>
      <c r="D11" s="359"/>
      <c r="E11" s="359"/>
      <c r="F11" s="359"/>
      <c r="G11" s="359"/>
      <c r="H11" s="359"/>
      <c r="I11" s="359"/>
      <c r="J11" s="359"/>
      <c r="K11" s="359"/>
      <c r="L11" s="359"/>
      <c r="M11" s="359"/>
      <c r="N11" s="359"/>
      <c r="O11" s="359"/>
      <c r="P11" s="359"/>
      <c r="Q11" s="359"/>
      <c r="R11" s="359"/>
      <c r="S11" s="359"/>
      <c r="T11" s="359"/>
      <c r="U11" s="359"/>
      <c r="V11" s="359"/>
      <c r="W11" s="359"/>
      <c r="X11" s="359"/>
      <c r="Y11" s="359"/>
      <c r="Z11" s="359"/>
    </row>
    <row r="12" spans="1:26" s="14" customFormat="1" ht="12">
      <c r="A12" s="360"/>
      <c r="B12" s="361"/>
      <c r="C12" s="361"/>
      <c r="D12" s="361"/>
      <c r="E12" s="362" t="str">
        <f>'TODOS OS REPORTES'!D25</f>
        <v xml:space="preserve"> </v>
      </c>
      <c r="F12" s="362"/>
      <c r="G12" s="362"/>
      <c r="H12" s="362"/>
      <c r="I12" s="362"/>
      <c r="J12" s="363"/>
      <c r="K12" s="360" t="s">
        <v>260</v>
      </c>
      <c r="L12" s="361"/>
      <c r="M12" s="361"/>
      <c r="N12" s="361"/>
      <c r="O12" s="361"/>
      <c r="P12" s="361"/>
      <c r="Q12" s="364" t="str">
        <f>'TODOS OS REPORTES'!B18</f>
        <v xml:space="preserve"> </v>
      </c>
      <c r="R12" s="364"/>
      <c r="S12" s="364"/>
      <c r="T12" s="364"/>
      <c r="U12" s="364"/>
      <c r="V12" s="364"/>
      <c r="W12" s="364"/>
      <c r="X12" s="364"/>
      <c r="Y12" s="364"/>
      <c r="Z12" s="365"/>
    </row>
    <row r="13" spans="1:26" s="14" customFormat="1" ht="12.75">
      <c r="A13" s="366" t="s">
        <v>261</v>
      </c>
      <c r="B13" s="367"/>
      <c r="C13" s="367"/>
      <c r="D13" s="367"/>
      <c r="E13" s="367"/>
      <c r="F13" s="367"/>
      <c r="G13" s="367"/>
      <c r="H13" s="367"/>
      <c r="I13" s="367"/>
      <c r="J13" s="367"/>
      <c r="K13" s="367"/>
      <c r="L13" s="367"/>
      <c r="M13" s="367"/>
      <c r="N13" s="367"/>
      <c r="O13" s="367"/>
      <c r="P13" s="367"/>
      <c r="Q13" s="367"/>
      <c r="R13" s="367"/>
      <c r="S13" s="367"/>
      <c r="T13" s="367"/>
      <c r="U13" s="367"/>
      <c r="V13" s="367"/>
      <c r="W13" s="367"/>
      <c r="X13" s="367"/>
      <c r="Y13" s="367"/>
      <c r="Z13" s="368"/>
    </row>
    <row r="14" spans="1:26" s="14" customFormat="1" ht="12" customHeight="1">
      <c r="A14" s="301" t="s">
        <v>262</v>
      </c>
      <c r="B14" s="302"/>
      <c r="C14" s="302"/>
      <c r="D14" s="302"/>
      <c r="E14" s="302"/>
      <c r="F14" s="302"/>
      <c r="G14" s="303"/>
      <c r="H14" s="369" t="s">
        <v>263</v>
      </c>
      <c r="I14" s="370"/>
      <c r="J14" s="370"/>
      <c r="K14" s="370"/>
      <c r="L14" s="370"/>
      <c r="M14" s="370"/>
      <c r="N14" s="371" t="str">
        <f>'TODOS OS REPORTES'!F18</f>
        <v xml:space="preserve"> </v>
      </c>
      <c r="O14" s="372"/>
      <c r="P14" s="370" t="s">
        <v>264</v>
      </c>
      <c r="Q14" s="370"/>
      <c r="R14" s="302"/>
      <c r="S14" s="302"/>
      <c r="T14" s="303"/>
      <c r="U14" s="369" t="s">
        <v>265</v>
      </c>
      <c r="V14" s="370"/>
      <c r="W14" s="370"/>
      <c r="X14" s="370"/>
      <c r="Y14" s="370"/>
      <c r="Z14" s="373"/>
    </row>
    <row r="15" spans="1:26" s="14" customFormat="1" ht="12" customHeight="1">
      <c r="A15" s="332" t="str">
        <f>'TODOS OS REPORTES'!E18</f>
        <v xml:space="preserve"> </v>
      </c>
      <c r="B15" s="306"/>
      <c r="C15" s="306"/>
      <c r="D15" s="306"/>
      <c r="E15" s="306"/>
      <c r="F15" s="306"/>
      <c r="G15" s="307"/>
      <c r="H15" s="334" t="s">
        <v>30</v>
      </c>
      <c r="I15" s="335"/>
      <c r="J15" s="335"/>
      <c r="K15" s="335"/>
      <c r="L15" s="335"/>
      <c r="M15" s="335"/>
      <c r="N15" s="335"/>
      <c r="O15" s="336"/>
      <c r="P15" s="337" t="str">
        <f>'TODOS OS REPORTES'!H18</f>
        <v xml:space="preserve"> </v>
      </c>
      <c r="Q15" s="337"/>
      <c r="R15" s="337"/>
      <c r="S15" s="337"/>
      <c r="T15" s="338"/>
      <c r="U15" s="44" t="str">
        <f>IF('TODOS OS REPORTES'!O18="SIM","X"," ")</f>
        <v xml:space="preserve"> </v>
      </c>
      <c r="V15" s="374" t="s">
        <v>266</v>
      </c>
      <c r="W15" s="374"/>
      <c r="X15" s="374"/>
      <c r="Y15" s="374"/>
      <c r="Z15" s="16" t="str">
        <f>IF('TODOS OS REPORTES'!O18="SIM",'TODOS OS REPORTES'!Q18," ")</f>
        <v xml:space="preserve"> </v>
      </c>
    </row>
    <row r="16" spans="1:26" s="14" customFormat="1" ht="12" customHeight="1">
      <c r="A16" s="333"/>
      <c r="B16" s="319"/>
      <c r="C16" s="319"/>
      <c r="D16" s="319"/>
      <c r="E16" s="319"/>
      <c r="F16" s="319"/>
      <c r="G16" s="320"/>
      <c r="H16" s="344" t="s">
        <v>267</v>
      </c>
      <c r="I16" s="345"/>
      <c r="J16" s="345"/>
      <c r="K16" s="345"/>
      <c r="L16" s="345"/>
      <c r="M16" s="345"/>
      <c r="N16" s="346" t="str">
        <f>'TODOS OS REPORTES'!G18</f>
        <v xml:space="preserve"> </v>
      </c>
      <c r="O16" s="347"/>
      <c r="P16" s="348" t="s">
        <v>30</v>
      </c>
      <c r="Q16" s="348"/>
      <c r="R16" s="349"/>
      <c r="S16" s="349"/>
      <c r="T16" s="350"/>
      <c r="U16" s="52" t="str">
        <f>IF('TODOS OS REPORTES'!O18="NÃO","X"," ")</f>
        <v xml:space="preserve"> </v>
      </c>
      <c r="V16" s="351" t="s">
        <v>268</v>
      </c>
      <c r="W16" s="351"/>
      <c r="X16" s="351"/>
      <c r="Y16" s="351"/>
      <c r="Z16" s="17"/>
    </row>
    <row r="17" spans="1:27" s="14" customFormat="1" ht="12">
      <c r="A17" s="265" t="s">
        <v>269</v>
      </c>
      <c r="B17" s="266"/>
      <c r="C17" s="266"/>
      <c r="D17" s="266"/>
      <c r="E17" s="266"/>
      <c r="F17" s="266"/>
      <c r="G17" s="323"/>
      <c r="H17" s="265" t="s">
        <v>270</v>
      </c>
      <c r="I17" s="266"/>
      <c r="J17" s="266"/>
      <c r="K17" s="343"/>
      <c r="L17" s="341" t="s">
        <v>271</v>
      </c>
      <c r="M17" s="342"/>
      <c r="N17" s="342"/>
      <c r="O17" s="342"/>
      <c r="P17" s="342"/>
      <c r="Q17" s="342"/>
      <c r="R17" s="342"/>
      <c r="S17" s="342"/>
      <c r="T17" s="343"/>
      <c r="U17" s="265" t="s">
        <v>272</v>
      </c>
      <c r="V17" s="266"/>
      <c r="W17" s="266"/>
      <c r="X17" s="266"/>
      <c r="Y17" s="266"/>
      <c r="Z17" s="323"/>
    </row>
    <row r="18" spans="1:27" s="14" customFormat="1" ht="12">
      <c r="A18" s="352" t="str">
        <f>'TODOS OS REPORTES'!D18</f>
        <v xml:space="preserve"> </v>
      </c>
      <c r="B18" s="353"/>
      <c r="C18" s="353"/>
      <c r="D18" s="353"/>
      <c r="E18" s="353"/>
      <c r="F18" s="353"/>
      <c r="G18" s="354"/>
      <c r="H18" s="355" t="str">
        <f>'TODOS OS REPORTES'!I18</f>
        <v xml:space="preserve"> </v>
      </c>
      <c r="I18" s="356"/>
      <c r="J18" s="356"/>
      <c r="K18" s="357"/>
      <c r="L18" s="271" t="str">
        <f>'TODOS OS REPORTES'!J18</f>
        <v xml:space="preserve"> </v>
      </c>
      <c r="M18" s="272"/>
      <c r="N18" s="272"/>
      <c r="O18" s="272"/>
      <c r="P18" s="272"/>
      <c r="Q18" s="272"/>
      <c r="R18" s="272"/>
      <c r="S18" s="272"/>
      <c r="T18" s="273"/>
      <c r="U18" s="18"/>
      <c r="V18" s="44" t="str">
        <f>IF('TODOS OS REPORTES'!L18="IMC","X"," ")</f>
        <v xml:space="preserve"> </v>
      </c>
      <c r="W18" s="339" t="s">
        <v>52</v>
      </c>
      <c r="X18" s="340"/>
      <c r="Y18" s="52" t="str">
        <f>IF('TODOS OS REPORTES'!L18="VMC","X"," ")</f>
        <v xml:space="preserve"> </v>
      </c>
      <c r="Z18" s="19" t="s">
        <v>273</v>
      </c>
    </row>
    <row r="19" spans="1:27" s="14" customFormat="1" ht="12" customHeight="1">
      <c r="A19" s="317" t="s">
        <v>274</v>
      </c>
      <c r="B19" s="318"/>
      <c r="C19" s="318"/>
      <c r="D19" s="318"/>
      <c r="E19" s="304" t="str">
        <f>CONCATENATE('TODOS OS REPORTES'!M18," - ",'TODOS OS REPORTES'!N18)</f>
        <v xml:space="preserve">  -  </v>
      </c>
      <c r="F19" s="304"/>
      <c r="G19" s="304"/>
      <c r="H19" s="304"/>
      <c r="I19" s="304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4"/>
      <c r="V19" s="304"/>
      <c r="W19" s="304"/>
      <c r="X19" s="304"/>
      <c r="Y19" s="304"/>
      <c r="Z19" s="305"/>
    </row>
    <row r="20" spans="1:27" s="14" customFormat="1" ht="12">
      <c r="A20" s="325" t="s">
        <v>275</v>
      </c>
      <c r="B20" s="326"/>
      <c r="C20" s="326"/>
      <c r="D20" s="326"/>
      <c r="E20" s="319"/>
      <c r="F20" s="319"/>
      <c r="G20" s="319"/>
      <c r="H20" s="319"/>
      <c r="I20" s="319"/>
      <c r="J20" s="319"/>
      <c r="K20" s="319"/>
      <c r="L20" s="319"/>
      <c r="M20" s="319"/>
      <c r="N20" s="319"/>
      <c r="O20" s="319"/>
      <c r="P20" s="319"/>
      <c r="Q20" s="319"/>
      <c r="R20" s="319"/>
      <c r="S20" s="319"/>
      <c r="T20" s="319"/>
      <c r="U20" s="319"/>
      <c r="V20" s="319"/>
      <c r="W20" s="319"/>
      <c r="X20" s="319"/>
      <c r="Y20" s="319"/>
      <c r="Z20" s="320"/>
    </row>
    <row r="21" spans="1:27" s="14" customFormat="1" ht="15" customHeight="1">
      <c r="A21" s="265" t="s">
        <v>276</v>
      </c>
      <c r="B21" s="266"/>
      <c r="C21" s="266"/>
      <c r="D21" s="266"/>
      <c r="E21" s="266"/>
      <c r="F21" s="266"/>
      <c r="G21" s="266"/>
      <c r="H21" s="266"/>
      <c r="I21" s="266"/>
      <c r="J21" s="323"/>
      <c r="K21" s="324" t="s">
        <v>277</v>
      </c>
      <c r="L21" s="266"/>
      <c r="M21" s="266"/>
      <c r="N21" s="266"/>
      <c r="O21" s="266"/>
      <c r="P21" s="266"/>
      <c r="Q21" s="266"/>
      <c r="R21" s="323"/>
      <c r="S21" s="265" t="s">
        <v>278</v>
      </c>
      <c r="T21" s="266"/>
      <c r="U21" s="266"/>
      <c r="V21" s="266"/>
      <c r="W21" s="266"/>
      <c r="X21" s="266"/>
      <c r="Y21" s="266"/>
      <c r="Z21" s="323"/>
    </row>
    <row r="22" spans="1:27" s="14" customFormat="1" ht="12" customHeight="1">
      <c r="A22" s="271" t="str">
        <f>'TODOS OS REPORTES'!P18</f>
        <v xml:space="preserve"> </v>
      </c>
      <c r="B22" s="272"/>
      <c r="C22" s="272"/>
      <c r="D22" s="272"/>
      <c r="E22" s="272"/>
      <c r="F22" s="272"/>
      <c r="G22" s="272"/>
      <c r="H22" s="272"/>
      <c r="I22" s="272"/>
      <c r="J22" s="273"/>
      <c r="K22" s="312" t="s">
        <v>279</v>
      </c>
      <c r="L22" s="313"/>
      <c r="M22" s="313"/>
      <c r="N22" s="313"/>
      <c r="O22" s="313"/>
      <c r="P22" s="313"/>
      <c r="Q22" s="327" t="str">
        <f>'TODOS OS REPORTES'!S18</f>
        <v xml:space="preserve"> </v>
      </c>
      <c r="R22" s="328"/>
      <c r="S22" s="329" t="str">
        <f>'TODOS OS REPORTES'!R18</f>
        <v xml:space="preserve"> </v>
      </c>
      <c r="T22" s="330"/>
      <c r="U22" s="330"/>
      <c r="V22" s="330"/>
      <c r="W22" s="330"/>
      <c r="X22" s="330"/>
      <c r="Y22" s="330"/>
      <c r="Z22" s="328"/>
    </row>
    <row r="23" spans="1:27" s="14" customFormat="1" ht="15" customHeight="1">
      <c r="A23" s="265" t="s">
        <v>280</v>
      </c>
      <c r="B23" s="266"/>
      <c r="C23" s="266"/>
      <c r="D23" s="266"/>
      <c r="E23" s="266"/>
      <c r="F23" s="266"/>
      <c r="G23" s="266"/>
      <c r="H23" s="321" t="s">
        <v>281</v>
      </c>
      <c r="I23" s="321"/>
      <c r="J23" s="322" t="str">
        <f>'TODOS OS REPORTES'!AG18</f>
        <v xml:space="preserve"> </v>
      </c>
      <c r="K23" s="322"/>
      <c r="L23" s="322"/>
      <c r="M23" s="322"/>
      <c r="N23" s="321" t="s">
        <v>282</v>
      </c>
      <c r="O23" s="321"/>
      <c r="P23" s="322" t="str">
        <f>'TODOS OS REPORTES'!AH18</f>
        <v xml:space="preserve"> </v>
      </c>
      <c r="Q23" s="322"/>
      <c r="R23" s="321" t="s">
        <v>283</v>
      </c>
      <c r="S23" s="321"/>
      <c r="T23" s="321"/>
      <c r="U23" s="322" t="str">
        <f>'TODOS OS REPORTES'!AK18</f>
        <v xml:space="preserve"> </v>
      </c>
      <c r="V23" s="322"/>
      <c r="W23" s="322"/>
      <c r="X23" s="20" t="s">
        <v>284</v>
      </c>
      <c r="Y23" s="322" t="str">
        <f>'TODOS OS REPORTES'!AL18</f>
        <v xml:space="preserve"> </v>
      </c>
      <c r="Z23" s="331"/>
    </row>
    <row r="24" spans="1:27" s="14" customFormat="1" ht="12">
      <c r="A24" s="314" t="s">
        <v>285</v>
      </c>
      <c r="B24" s="315"/>
      <c r="C24" s="315"/>
      <c r="D24" s="315"/>
      <c r="E24" s="315"/>
      <c r="F24" s="315"/>
      <c r="G24" s="315"/>
      <c r="H24" s="295" t="s">
        <v>286</v>
      </c>
      <c r="I24" s="295"/>
      <c r="J24" s="295"/>
      <c r="K24" s="316" t="str">
        <f>'TODOS OS REPORTES'!AI18</f>
        <v xml:space="preserve"> </v>
      </c>
      <c r="L24" s="316"/>
      <c r="M24" s="316"/>
      <c r="N24" s="67" t="s">
        <v>287</v>
      </c>
      <c r="O24" s="316" t="str">
        <f>'TODOS OS REPORTES'!AJ18</f>
        <v xml:space="preserve"> </v>
      </c>
      <c r="P24" s="316"/>
      <c r="Q24" s="316"/>
      <c r="R24" s="316"/>
      <c r="S24" s="316"/>
      <c r="T24" s="316"/>
      <c r="U24" s="295" t="s">
        <v>288</v>
      </c>
      <c r="V24" s="295"/>
      <c r="W24" s="295"/>
      <c r="X24" s="295"/>
      <c r="Y24" s="295"/>
      <c r="Z24" s="21" t="str">
        <f>'TODOS OS REPORTES'!AF18</f>
        <v xml:space="preserve"> </v>
      </c>
    </row>
    <row r="25" spans="1:27" s="14" customFormat="1" ht="12" customHeight="1">
      <c r="A25" s="265" t="s">
        <v>289</v>
      </c>
      <c r="B25" s="266"/>
      <c r="C25" s="266"/>
      <c r="D25" s="266"/>
      <c r="E25" s="266"/>
      <c r="F25" s="266"/>
      <c r="G25" s="266"/>
      <c r="H25" s="304" t="str">
        <f>'TODOS OS REPORTES'!AB18</f>
        <v xml:space="preserve"> </v>
      </c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4"/>
      <c r="Y25" s="304"/>
      <c r="Z25" s="305"/>
    </row>
    <row r="26" spans="1:27" s="14" customFormat="1" ht="12">
      <c r="A26" s="308" t="s">
        <v>290</v>
      </c>
      <c r="B26" s="281"/>
      <c r="C26" s="281"/>
      <c r="D26" s="281"/>
      <c r="E26" s="281"/>
      <c r="F26" s="281"/>
      <c r="G26" s="281"/>
      <c r="H26" s="306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6"/>
      <c r="W26" s="306"/>
      <c r="X26" s="306"/>
      <c r="Y26" s="306"/>
      <c r="Z26" s="307"/>
    </row>
    <row r="27" spans="1:27" s="14" customFormat="1" ht="12" customHeight="1">
      <c r="A27" s="309" t="s">
        <v>291</v>
      </c>
      <c r="B27" s="310"/>
      <c r="C27" s="310"/>
      <c r="D27" s="310"/>
      <c r="E27" s="310"/>
      <c r="F27" s="310"/>
      <c r="G27" s="310"/>
      <c r="H27" s="310"/>
      <c r="I27" s="310"/>
      <c r="J27" s="310"/>
      <c r="K27" s="310"/>
      <c r="L27" s="310"/>
      <c r="M27" s="310"/>
      <c r="N27" s="310"/>
      <c r="O27" s="310"/>
      <c r="P27" s="310"/>
      <c r="Q27" s="310"/>
      <c r="R27" s="310"/>
      <c r="S27" s="310"/>
      <c r="T27" s="310"/>
      <c r="U27" s="310"/>
      <c r="V27" s="310"/>
      <c r="W27" s="310"/>
      <c r="X27" s="310"/>
      <c r="Y27" s="310"/>
      <c r="Z27" s="311"/>
    </row>
    <row r="28" spans="1:27" s="14" customFormat="1" ht="12.75">
      <c r="A28" s="268" t="s">
        <v>292</v>
      </c>
      <c r="B28" s="269"/>
      <c r="C28" s="269"/>
      <c r="D28" s="269"/>
      <c r="E28" s="269"/>
      <c r="F28" s="269"/>
      <c r="G28" s="269"/>
      <c r="H28" s="269"/>
      <c r="I28" s="269"/>
      <c r="J28" s="269"/>
      <c r="K28" s="269"/>
      <c r="L28" s="269"/>
      <c r="M28" s="269"/>
      <c r="N28" s="269"/>
      <c r="O28" s="269"/>
      <c r="P28" s="269"/>
      <c r="Q28" s="269"/>
      <c r="R28" s="269"/>
      <c r="S28" s="269"/>
      <c r="T28" s="269"/>
      <c r="U28" s="269"/>
      <c r="V28" s="269"/>
      <c r="W28" s="269"/>
      <c r="X28" s="269"/>
      <c r="Y28" s="269"/>
      <c r="Z28" s="270"/>
    </row>
    <row r="29" spans="1:27" s="14" customFormat="1" ht="12" customHeight="1">
      <c r="A29" s="298" t="s">
        <v>293</v>
      </c>
      <c r="B29" s="299"/>
      <c r="C29" s="299"/>
      <c r="D29" s="299"/>
      <c r="E29" s="299"/>
      <c r="F29" s="299"/>
      <c r="G29" s="299"/>
      <c r="H29" s="299"/>
      <c r="I29" s="299"/>
      <c r="J29" s="299"/>
      <c r="K29" s="299"/>
      <c r="L29" s="300"/>
      <c r="M29" s="301" t="s">
        <v>294</v>
      </c>
      <c r="N29" s="302"/>
      <c r="O29" s="302"/>
      <c r="P29" s="302"/>
      <c r="Q29" s="302"/>
      <c r="R29" s="302"/>
      <c r="S29" s="303"/>
      <c r="T29" s="302" t="s">
        <v>295</v>
      </c>
      <c r="U29" s="302"/>
      <c r="V29" s="302"/>
      <c r="W29" s="302"/>
      <c r="X29" s="302"/>
      <c r="Y29" s="302"/>
      <c r="Z29" s="303"/>
    </row>
    <row r="30" spans="1:27" s="14" customFormat="1" ht="12" customHeight="1">
      <c r="A30" s="297" t="str">
        <f>'TODOS OS REPORTES'!Q18</f>
        <v xml:space="preserve"> </v>
      </c>
      <c r="B30" s="294"/>
      <c r="C30" s="294"/>
      <c r="D30" s="294"/>
      <c r="E30" s="294"/>
      <c r="F30" s="294"/>
      <c r="G30" s="294"/>
      <c r="H30" s="294"/>
      <c r="I30" s="294"/>
      <c r="J30" s="294"/>
      <c r="K30" s="294"/>
      <c r="L30" s="294"/>
      <c r="M30" s="22"/>
      <c r="N30" s="13"/>
      <c r="O30" s="13"/>
      <c r="P30" s="13"/>
      <c r="Q30" s="13"/>
      <c r="R30" s="13"/>
      <c r="S30" s="17"/>
      <c r="T30" s="292" t="s">
        <v>296</v>
      </c>
      <c r="U30" s="292"/>
      <c r="V30" s="292"/>
      <c r="W30" s="292"/>
      <c r="X30" s="292"/>
      <c r="Y30" s="292"/>
      <c r="Z30" s="293"/>
    </row>
    <row r="31" spans="1:27" s="14" customFormat="1" ht="12" customHeight="1">
      <c r="A31" s="280" t="s">
        <v>297</v>
      </c>
      <c r="B31" s="281"/>
      <c r="C31" s="281"/>
      <c r="D31" s="281"/>
      <c r="E31" s="281"/>
      <c r="F31" s="281"/>
      <c r="G31" s="281"/>
      <c r="H31" s="281"/>
      <c r="I31" s="281"/>
      <c r="J31" s="281"/>
      <c r="K31" s="281"/>
      <c r="L31" s="296"/>
      <c r="M31" s="291" t="s">
        <v>298</v>
      </c>
      <c r="N31" s="292"/>
      <c r="O31" s="292"/>
      <c r="P31" s="292"/>
      <c r="Q31" s="293"/>
      <c r="R31" s="15" t="str">
        <f>IF(S22&gt;0,"X"," ")</f>
        <v>X</v>
      </c>
      <c r="S31" s="17"/>
      <c r="T31" s="13"/>
      <c r="U31" s="13"/>
      <c r="V31" s="13"/>
      <c r="W31" s="13"/>
      <c r="X31" s="13"/>
      <c r="Y31" s="13"/>
      <c r="Z31" s="17"/>
    </row>
    <row r="32" spans="1:27" s="14" customFormat="1" ht="12" customHeight="1">
      <c r="A32" s="22"/>
      <c r="B32" s="15" t="str">
        <f>IF('TODOS OS REPORTES'!U18="MODO C","X"," ")</f>
        <v xml:space="preserve"> </v>
      </c>
      <c r="C32" s="280" t="s">
        <v>299</v>
      </c>
      <c r="D32" s="296"/>
      <c r="E32" s="16" t="str">
        <f>IF('TODOS OS REPORTES'!U18="PILOTO","X"," ")</f>
        <v xml:space="preserve"> </v>
      </c>
      <c r="F32" s="280" t="s">
        <v>300</v>
      </c>
      <c r="G32" s="281"/>
      <c r="H32" s="296"/>
      <c r="I32" s="15" t="str">
        <f>IF('TODOS OS REPORTES'!U18="ADS","X"," ")</f>
        <v xml:space="preserve"> </v>
      </c>
      <c r="J32" s="280" t="s">
        <v>301</v>
      </c>
      <c r="K32" s="281"/>
      <c r="L32" s="281"/>
      <c r="M32" s="23"/>
      <c r="N32" s="24"/>
      <c r="O32" s="24"/>
      <c r="P32" s="24"/>
      <c r="Q32" s="24"/>
      <c r="R32" s="25"/>
      <c r="S32" s="17"/>
      <c r="T32" s="13"/>
      <c r="U32" s="15" t="str">
        <f>IF(MID('TODOS OS REPORTES'!Q18,3,1)="0","X"," ")</f>
        <v xml:space="preserve"> </v>
      </c>
      <c r="V32" s="280" t="s">
        <v>302</v>
      </c>
      <c r="W32" s="281"/>
      <c r="X32" s="281"/>
      <c r="Y32" s="13"/>
      <c r="Z32" s="13"/>
      <c r="AA32" s="26"/>
    </row>
    <row r="33" spans="1:27" s="14" customFormat="1" ht="12" customHeight="1">
      <c r="A33" s="22"/>
      <c r="B33" s="27"/>
      <c r="C33" s="28"/>
      <c r="D33" s="28"/>
      <c r="E33" s="27"/>
      <c r="F33" s="28"/>
      <c r="G33" s="28"/>
      <c r="H33" s="28"/>
      <c r="I33" s="27"/>
      <c r="J33" s="28"/>
      <c r="K33" s="28"/>
      <c r="L33" s="28"/>
      <c r="M33" s="291" t="s">
        <v>303</v>
      </c>
      <c r="N33" s="292"/>
      <c r="O33" s="292"/>
      <c r="P33" s="292"/>
      <c r="Q33" s="293"/>
      <c r="R33" s="15" t="str">
        <f>IF(S22&lt;0,"X"," ")</f>
        <v xml:space="preserve"> </v>
      </c>
      <c r="S33" s="17"/>
      <c r="T33" s="13"/>
      <c r="U33" s="27"/>
      <c r="V33" s="28"/>
      <c r="W33" s="28"/>
      <c r="X33" s="28"/>
      <c r="Y33" s="13"/>
      <c r="Z33" s="28"/>
      <c r="AA33" s="26"/>
    </row>
    <row r="34" spans="1:27" s="14" customFormat="1" ht="12" customHeight="1">
      <c r="A34" s="13"/>
      <c r="B34" s="13"/>
      <c r="C34" s="15" t="str">
        <f>IF(AND('TODOS OS REPORTES'!U18&lt;&gt;"MODO C",'TODOS OS REPORTES'!U18&lt;&gt;"PILOTO",'TODOS OS REPORTES'!U18&lt;&gt;"ADS"),"X"," ")</f>
        <v>X</v>
      </c>
      <c r="D34" s="13" t="s">
        <v>304</v>
      </c>
      <c r="E34" s="294" t="str">
        <f>IF(C34="X",'TODOS OS REPORTES'!U18," ")</f>
        <v xml:space="preserve"> </v>
      </c>
      <c r="F34" s="294"/>
      <c r="G34" s="294"/>
      <c r="H34" s="294"/>
      <c r="I34" s="294"/>
      <c r="J34" s="294"/>
      <c r="K34" s="294"/>
      <c r="L34" s="294"/>
      <c r="M34" s="23"/>
      <c r="N34" s="24"/>
      <c r="O34" s="24"/>
      <c r="P34" s="24"/>
      <c r="Q34" s="24"/>
      <c r="R34" s="27"/>
      <c r="S34" s="13"/>
      <c r="T34" s="22"/>
      <c r="U34" s="15" t="str">
        <f>IF(MID('TODOS OS REPORTES'!Q18,3,1)&lt;&gt;"0","X"," ")</f>
        <v>X</v>
      </c>
      <c r="V34" s="280" t="s">
        <v>268</v>
      </c>
      <c r="W34" s="281"/>
      <c r="X34" s="281"/>
      <c r="Y34" s="13"/>
      <c r="Z34" s="13"/>
      <c r="AA34" s="26"/>
    </row>
    <row r="35" spans="1:27" s="14" customFormat="1" ht="12" customHeight="1">
      <c r="A35" s="29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1"/>
      <c r="N35" s="32"/>
      <c r="O35" s="32"/>
      <c r="P35" s="32"/>
      <c r="Q35" s="32"/>
      <c r="R35" s="33"/>
      <c r="S35" s="30"/>
      <c r="T35" s="29"/>
      <c r="U35" s="30"/>
      <c r="V35" s="30"/>
      <c r="W35" s="30"/>
      <c r="X35" s="30"/>
      <c r="Y35" s="30"/>
      <c r="Z35" s="30"/>
      <c r="AA35" s="26"/>
    </row>
    <row r="36" spans="1:27" s="14" customFormat="1" ht="12.75">
      <c r="A36" s="282" t="s">
        <v>305</v>
      </c>
      <c r="B36" s="283"/>
      <c r="C36" s="283"/>
      <c r="D36" s="283"/>
      <c r="E36" s="283"/>
      <c r="F36" s="283"/>
      <c r="G36" s="283"/>
      <c r="H36" s="283"/>
      <c r="I36" s="283"/>
      <c r="J36" s="283"/>
      <c r="K36" s="283"/>
      <c r="L36" s="283"/>
      <c r="M36" s="283"/>
      <c r="N36" s="283"/>
      <c r="O36" s="283"/>
      <c r="P36" s="283"/>
      <c r="Q36" s="283"/>
      <c r="R36" s="283"/>
      <c r="S36" s="283"/>
      <c r="T36" s="283"/>
      <c r="U36" s="283"/>
      <c r="V36" s="283"/>
      <c r="W36" s="283"/>
      <c r="X36" s="283"/>
      <c r="Y36" s="283"/>
      <c r="Z36" s="284"/>
    </row>
    <row r="37" spans="1:27" s="14" customFormat="1" ht="23.25" customHeight="1">
      <c r="A37" s="285" t="s">
        <v>306</v>
      </c>
      <c r="B37" s="286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  <c r="Z37" s="287"/>
    </row>
    <row r="38" spans="1:27" s="14" customFormat="1" ht="120" customHeight="1">
      <c r="A38" s="288" t="str">
        <f>'TODOS OS REPORTES'!AC18</f>
        <v xml:space="preserve"> </v>
      </c>
      <c r="B38" s="289"/>
      <c r="C38" s="289"/>
      <c r="D38" s="289"/>
      <c r="E38" s="289"/>
      <c r="F38" s="289"/>
      <c r="G38" s="289"/>
      <c r="H38" s="289"/>
      <c r="I38" s="289"/>
      <c r="J38" s="289"/>
      <c r="K38" s="289"/>
      <c r="L38" s="289"/>
      <c r="M38" s="289"/>
      <c r="N38" s="289"/>
      <c r="O38" s="289"/>
      <c r="P38" s="289"/>
      <c r="Q38" s="289"/>
      <c r="R38" s="289"/>
      <c r="S38" s="289"/>
      <c r="T38" s="289"/>
      <c r="U38" s="289"/>
      <c r="V38" s="289"/>
      <c r="W38" s="289"/>
      <c r="X38" s="289"/>
      <c r="Y38" s="289"/>
      <c r="Z38" s="290"/>
    </row>
    <row r="39" spans="1:27" s="14" customFormat="1" ht="12">
      <c r="A39" s="274" t="s">
        <v>307</v>
      </c>
      <c r="B39" s="275"/>
      <c r="C39" s="275"/>
      <c r="D39" s="275"/>
      <c r="E39" s="275"/>
      <c r="F39" s="275"/>
      <c r="G39" s="275"/>
      <c r="H39" s="275"/>
      <c r="I39" s="275"/>
      <c r="J39" s="275"/>
      <c r="K39" s="275"/>
      <c r="L39" s="275"/>
      <c r="M39" s="275"/>
      <c r="N39" s="275"/>
      <c r="O39" s="275"/>
      <c r="P39" s="275"/>
      <c r="Q39" s="275"/>
      <c r="R39" s="275"/>
      <c r="S39" s="275"/>
      <c r="T39" s="275"/>
      <c r="U39" s="275"/>
      <c r="V39" s="275"/>
      <c r="W39" s="275"/>
      <c r="X39" s="275"/>
      <c r="Y39" s="275"/>
      <c r="Z39" s="276"/>
    </row>
    <row r="40" spans="1:27" s="14" customFormat="1" ht="60" customHeight="1">
      <c r="A40" s="277" t="str">
        <f>'TODOS OS REPORTES'!AD18</f>
        <v xml:space="preserve"> </v>
      </c>
      <c r="B40" s="278"/>
      <c r="C40" s="278"/>
      <c r="D40" s="278"/>
      <c r="E40" s="278"/>
      <c r="F40" s="278"/>
      <c r="G40" s="278"/>
      <c r="H40" s="278"/>
      <c r="I40" s="278"/>
      <c r="J40" s="278"/>
      <c r="K40" s="278"/>
      <c r="L40" s="278"/>
      <c r="M40" s="278"/>
      <c r="N40" s="278"/>
      <c r="O40" s="278"/>
      <c r="P40" s="278"/>
      <c r="Q40" s="278"/>
      <c r="R40" s="278"/>
      <c r="S40" s="278"/>
      <c r="T40" s="278"/>
      <c r="U40" s="278"/>
      <c r="V40" s="278"/>
      <c r="W40" s="278"/>
      <c r="X40" s="278"/>
      <c r="Y40" s="278"/>
      <c r="Z40" s="279"/>
    </row>
    <row r="41" spans="1:27" s="13" customFormat="1">
      <c r="B41" s="267" t="s">
        <v>308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  <c r="S41" s="267"/>
      <c r="T41" s="267"/>
      <c r="U41" s="267"/>
      <c r="V41" s="267"/>
      <c r="W41" s="267"/>
      <c r="X41" s="267"/>
      <c r="Y41" s="267"/>
    </row>
    <row r="42" spans="1:27" s="13" customFormat="1">
      <c r="B42" s="252" t="s">
        <v>309</v>
      </c>
      <c r="C42" s="252"/>
      <c r="D42" s="252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2"/>
      <c r="R42" s="252"/>
      <c r="S42" s="252"/>
      <c r="T42" s="252"/>
      <c r="U42" s="252"/>
      <c r="V42" s="252"/>
      <c r="W42" s="252"/>
      <c r="X42" s="252"/>
      <c r="Y42" s="252"/>
    </row>
    <row r="43" spans="1:27" s="13" customFormat="1" ht="12" customHeight="1">
      <c r="B43" s="252" t="s">
        <v>223</v>
      </c>
      <c r="C43" s="252"/>
      <c r="D43" s="252"/>
      <c r="E43" s="252"/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2"/>
      <c r="Q43" s="252"/>
      <c r="R43" s="252"/>
      <c r="S43" s="252"/>
      <c r="T43" s="252"/>
      <c r="U43" s="252"/>
      <c r="V43" s="252"/>
      <c r="W43" s="252"/>
      <c r="X43" s="252"/>
      <c r="Y43" s="252"/>
    </row>
    <row r="44" spans="1:27" s="13" customFormat="1">
      <c r="B44" s="252" t="s">
        <v>310</v>
      </c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52"/>
      <c r="W44" s="252"/>
      <c r="X44" s="252"/>
      <c r="Y44" s="252"/>
    </row>
    <row r="45" spans="1:27" s="13" customFormat="1" ht="12" customHeight="1">
      <c r="B45" s="252" t="s">
        <v>311</v>
      </c>
      <c r="C45" s="252"/>
      <c r="D45" s="252"/>
      <c r="E45" s="252"/>
      <c r="F45" s="252"/>
      <c r="G45" s="252"/>
      <c r="H45" s="252"/>
      <c r="I45" s="252"/>
      <c r="J45" s="252"/>
      <c r="K45" s="252"/>
      <c r="L45" s="252"/>
      <c r="M45" s="252"/>
      <c r="N45" s="252"/>
      <c r="O45" s="252"/>
      <c r="P45" s="252"/>
      <c r="Q45" s="252"/>
      <c r="R45" s="252"/>
      <c r="S45" s="252"/>
      <c r="T45" s="252"/>
      <c r="U45" s="252"/>
      <c r="V45" s="252"/>
      <c r="W45" s="252"/>
      <c r="X45" s="252"/>
      <c r="Y45" s="28"/>
    </row>
    <row r="46" spans="1:27" s="13" customFormat="1">
      <c r="B46" s="252" t="s">
        <v>312</v>
      </c>
      <c r="C46" s="252"/>
      <c r="D46" s="252"/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2"/>
      <c r="R46" s="252"/>
      <c r="S46" s="252"/>
      <c r="T46" s="252"/>
      <c r="U46" s="252"/>
      <c r="V46" s="252"/>
      <c r="W46" s="252"/>
      <c r="X46" s="252"/>
      <c r="Y46" s="28"/>
    </row>
    <row r="47" spans="1:27">
      <c r="A47" s="13"/>
      <c r="B47" s="281"/>
      <c r="C47" s="281"/>
      <c r="D47" s="281"/>
      <c r="E47" s="281"/>
      <c r="F47" s="281"/>
      <c r="G47" s="281"/>
      <c r="H47" s="281"/>
      <c r="I47" s="281"/>
      <c r="J47" s="281"/>
      <c r="K47" s="281"/>
      <c r="L47" s="281"/>
      <c r="M47" s="281"/>
      <c r="N47" s="281"/>
      <c r="O47" s="281"/>
      <c r="P47" s="281"/>
      <c r="Q47" s="281"/>
      <c r="R47" s="281"/>
      <c r="S47" s="281"/>
      <c r="T47" s="281"/>
      <c r="U47" s="281"/>
      <c r="V47" s="281"/>
      <c r="W47" s="281"/>
      <c r="X47" s="281"/>
      <c r="Y47" s="13"/>
      <c r="Z47" s="13"/>
    </row>
    <row r="48" spans="1:27">
      <c r="A48" s="13"/>
      <c r="B48" s="281"/>
      <c r="C48" s="281"/>
      <c r="D48" s="281"/>
      <c r="E48" s="281"/>
      <c r="F48" s="281"/>
      <c r="G48" s="281"/>
      <c r="H48" s="281"/>
      <c r="I48" s="281"/>
      <c r="J48" s="281"/>
      <c r="K48" s="281"/>
      <c r="L48" s="281"/>
      <c r="M48" s="281"/>
      <c r="N48" s="281"/>
      <c r="O48" s="281"/>
      <c r="P48" s="281"/>
      <c r="Q48" s="281"/>
      <c r="R48" s="28"/>
      <c r="S48" s="28"/>
      <c r="T48" s="13"/>
      <c r="U48" s="13"/>
      <c r="V48" s="13"/>
      <c r="W48" s="13"/>
      <c r="X48" s="13"/>
      <c r="Y48" s="13"/>
      <c r="Z48" s="13"/>
    </row>
  </sheetData>
  <mergeCells count="90">
    <mergeCell ref="N8:P8"/>
    <mergeCell ref="A1:M5"/>
    <mergeCell ref="N1:P5"/>
    <mergeCell ref="Q1:Z5"/>
    <mergeCell ref="A6:Z6"/>
    <mergeCell ref="N7:P7"/>
    <mergeCell ref="A10:Z10"/>
    <mergeCell ref="A11:Z11"/>
    <mergeCell ref="A12:D12"/>
    <mergeCell ref="E12:J12"/>
    <mergeCell ref="K12:P12"/>
    <mergeCell ref="Q12:Z12"/>
    <mergeCell ref="A13:Z13"/>
    <mergeCell ref="A14:G14"/>
    <mergeCell ref="H14:M14"/>
    <mergeCell ref="N14:O14"/>
    <mergeCell ref="P14:T14"/>
    <mergeCell ref="U14:Z14"/>
    <mergeCell ref="H15:O15"/>
    <mergeCell ref="P15:T15"/>
    <mergeCell ref="V15:Y15"/>
    <mergeCell ref="H16:M16"/>
    <mergeCell ref="U17:Z17"/>
    <mergeCell ref="H17:K17"/>
    <mergeCell ref="N16:O16"/>
    <mergeCell ref="P16:T16"/>
    <mergeCell ref="V16:Y16"/>
    <mergeCell ref="A17:G17"/>
    <mergeCell ref="R23:T23"/>
    <mergeCell ref="U23:W23"/>
    <mergeCell ref="P23:Q23"/>
    <mergeCell ref="A19:D19"/>
    <mergeCell ref="E19:Z20"/>
    <mergeCell ref="A20:D20"/>
    <mergeCell ref="A21:J21"/>
    <mergeCell ref="K21:R21"/>
    <mergeCell ref="A18:G18"/>
    <mergeCell ref="H18:K18"/>
    <mergeCell ref="L18:T18"/>
    <mergeCell ref="L17:T17"/>
    <mergeCell ref="W18:X18"/>
    <mergeCell ref="A15:G16"/>
    <mergeCell ref="A29:L29"/>
    <mergeCell ref="M29:S29"/>
    <mergeCell ref="T29:Z29"/>
    <mergeCell ref="S21:Z21"/>
    <mergeCell ref="A23:G23"/>
    <mergeCell ref="H23:I23"/>
    <mergeCell ref="J23:M23"/>
    <mergeCell ref="N23:O23"/>
    <mergeCell ref="A22:J22"/>
    <mergeCell ref="K22:P22"/>
    <mergeCell ref="Q22:R22"/>
    <mergeCell ref="S22:Z22"/>
    <mergeCell ref="Y23:Z23"/>
    <mergeCell ref="A25:G25"/>
    <mergeCell ref="H25:Z26"/>
    <mergeCell ref="A26:G26"/>
    <mergeCell ref="A27:Z27"/>
    <mergeCell ref="A28:Z28"/>
    <mergeCell ref="A24:G24"/>
    <mergeCell ref="H24:J24"/>
    <mergeCell ref="K24:M24"/>
    <mergeCell ref="O24:T24"/>
    <mergeCell ref="U24:Y24"/>
    <mergeCell ref="B47:X47"/>
    <mergeCell ref="A30:L30"/>
    <mergeCell ref="T30:Z30"/>
    <mergeCell ref="A31:L31"/>
    <mergeCell ref="M31:Q31"/>
    <mergeCell ref="C32:D32"/>
    <mergeCell ref="F32:H32"/>
    <mergeCell ref="J32:L32"/>
    <mergeCell ref="V32:X32"/>
    <mergeCell ref="A9:Z9"/>
    <mergeCell ref="B48:Q48"/>
    <mergeCell ref="B46:X46"/>
    <mergeCell ref="B45:X45"/>
    <mergeCell ref="A38:Z38"/>
    <mergeCell ref="M33:Q33"/>
    <mergeCell ref="E34:L34"/>
    <mergeCell ref="V34:X34"/>
    <mergeCell ref="A36:Z36"/>
    <mergeCell ref="A37:Z37"/>
    <mergeCell ref="A39:Z39"/>
    <mergeCell ref="A40:Z40"/>
    <mergeCell ref="B41:Y41"/>
    <mergeCell ref="B42:Y42"/>
    <mergeCell ref="B43:Y43"/>
    <mergeCell ref="B44:Y44"/>
  </mergeCells>
  <phoneticPr fontId="1" type="noConversion"/>
  <pageMargins left="0.511811024" right="0.511811024" top="0.78740157499999996" bottom="0.78740157499999996" header="0.31496062000000002" footer="0.31496062000000002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67800-0113-49C7-AAEE-D501A1EEC81C}">
  <dimension ref="A1:K48"/>
  <sheetViews>
    <sheetView tabSelected="1" view="pageBreakPreview" topLeftCell="A34" zoomScaleNormal="100" zoomScaleSheetLayoutView="100" workbookViewId="0">
      <selection activeCell="A43" sqref="A43:I43"/>
    </sheetView>
  </sheetViews>
  <sheetFormatPr defaultRowHeight="15"/>
  <cols>
    <col min="1" max="2" width="7.140625" customWidth="1"/>
    <col min="3" max="8" width="9.28515625" customWidth="1"/>
    <col min="9" max="10" width="3.85546875" customWidth="1"/>
    <col min="11" max="11" width="21.42578125" customWidth="1"/>
  </cols>
  <sheetData>
    <row r="1" spans="1:11" ht="15" customHeight="1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ht="15" customHeight="1">
      <c r="A2" s="231" t="s">
        <v>198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</row>
    <row r="3" spans="1:11" ht="15" customHeight="1" thickBot="1">
      <c r="A3" s="232" t="s">
        <v>199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</row>
    <row r="4" spans="1:11" ht="15" customHeight="1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</row>
    <row r="5" spans="1:11" ht="37.5" customHeight="1">
      <c r="A5" s="233" t="s">
        <v>200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</row>
    <row r="6" spans="1:11" ht="15" customHeight="1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</row>
    <row r="7" spans="1:11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</row>
    <row r="8" spans="1:11" ht="30" customHeight="1">
      <c r="A8" s="225" t="s">
        <v>201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</row>
    <row r="9" spans="1:11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</row>
    <row r="10" spans="1:11">
      <c r="A10" s="77" t="s">
        <v>202</v>
      </c>
      <c r="B10" s="222" t="s">
        <v>203</v>
      </c>
      <c r="C10" s="222"/>
      <c r="D10" s="222"/>
      <c r="E10" s="222"/>
      <c r="F10" s="222"/>
      <c r="G10" s="222"/>
      <c r="H10" s="222"/>
      <c r="I10" s="222"/>
      <c r="J10" s="222"/>
      <c r="K10" s="222"/>
    </row>
    <row r="11" spans="1:11">
      <c r="A11" s="77" t="s">
        <v>204</v>
      </c>
      <c r="B11" s="222" t="s">
        <v>205</v>
      </c>
      <c r="C11" s="222"/>
      <c r="D11" s="222"/>
      <c r="E11" s="222"/>
      <c r="F11" s="222"/>
      <c r="G11" s="222"/>
      <c r="H11" s="222"/>
      <c r="I11" s="222"/>
      <c r="J11" s="222"/>
      <c r="K11" s="222"/>
    </row>
    <row r="12" spans="1:11" ht="30" customHeight="1">
      <c r="A12" s="78" t="s">
        <v>206</v>
      </c>
      <c r="B12" s="225" t="s">
        <v>207</v>
      </c>
      <c r="C12" s="225"/>
      <c r="D12" s="225"/>
      <c r="E12" s="225"/>
      <c r="F12" s="225"/>
      <c r="G12" s="225"/>
      <c r="H12" s="225"/>
      <c r="I12" s="225"/>
      <c r="J12" s="225"/>
      <c r="K12" s="225"/>
    </row>
    <row r="13" spans="1:11" ht="13.5" customHeight="1">
      <c r="A13" s="78"/>
      <c r="B13" s="79"/>
      <c r="C13" s="79"/>
      <c r="D13" s="79"/>
      <c r="E13" s="79"/>
      <c r="F13" s="79"/>
      <c r="G13" s="79"/>
      <c r="H13" s="79"/>
      <c r="I13" s="79"/>
      <c r="J13" s="79"/>
      <c r="K13" s="79"/>
    </row>
    <row r="14" spans="1:11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</row>
    <row r="15" spans="1:11" ht="45" customHeight="1">
      <c r="A15" s="80" t="s">
        <v>208</v>
      </c>
      <c r="B15" s="229" t="s">
        <v>209</v>
      </c>
      <c r="C15" s="229"/>
      <c r="D15" s="229"/>
      <c r="E15" s="229"/>
      <c r="F15" s="229"/>
      <c r="G15" s="229"/>
      <c r="H15" s="229"/>
      <c r="I15" s="229"/>
      <c r="J15" s="229"/>
      <c r="K15" s="229"/>
    </row>
    <row r="16" spans="1:11">
      <c r="A16" s="80"/>
      <c r="B16" s="81"/>
      <c r="C16" s="81"/>
      <c r="D16" s="81"/>
      <c r="E16" s="81"/>
      <c r="F16" s="81"/>
      <c r="G16" s="81"/>
      <c r="H16" s="81"/>
      <c r="I16" s="81"/>
      <c r="J16" s="81"/>
      <c r="K16" s="81"/>
    </row>
    <row r="17" spans="1:11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</row>
    <row r="18" spans="1:11">
      <c r="A18" s="223" t="s">
        <v>210</v>
      </c>
      <c r="B18" s="223"/>
      <c r="C18" s="223"/>
      <c r="D18" s="224"/>
      <c r="E18" s="224"/>
      <c r="F18" s="224"/>
      <c r="G18" s="224"/>
      <c r="H18" s="224"/>
      <c r="I18" s="224"/>
      <c r="J18" s="75"/>
      <c r="K18" s="75"/>
    </row>
    <row r="19" spans="1:11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</row>
    <row r="20" spans="1:11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</row>
    <row r="21" spans="1:11">
      <c r="A21" s="222" t="s">
        <v>211</v>
      </c>
      <c r="B21" s="222"/>
      <c r="C21" s="222"/>
      <c r="D21" s="222"/>
      <c r="E21" s="222"/>
      <c r="F21" s="222"/>
      <c r="G21" s="75"/>
      <c r="H21" s="75"/>
      <c r="I21" s="75"/>
      <c r="J21" s="75"/>
      <c r="K21" s="75"/>
    </row>
    <row r="22" spans="1:11">
      <c r="A22" s="75"/>
      <c r="B22" s="75"/>
      <c r="C22" s="75"/>
      <c r="D22" s="75"/>
      <c r="E22" s="75"/>
      <c r="F22" s="75"/>
      <c r="G22" s="75"/>
      <c r="H22" s="75"/>
      <c r="I22" s="75"/>
      <c r="J22" s="75"/>
      <c r="K22" s="75"/>
    </row>
    <row r="23" spans="1:11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</row>
    <row r="24" spans="1:11">
      <c r="A24" s="82" t="s">
        <v>212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</row>
    <row r="25" spans="1:11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</row>
    <row r="26" spans="1:11">
      <c r="A26" s="230" t="s">
        <v>213</v>
      </c>
      <c r="B26" s="230"/>
      <c r="C26" s="230"/>
      <c r="D26" s="230"/>
      <c r="E26" s="230"/>
      <c r="F26" s="230"/>
      <c r="G26" s="230"/>
      <c r="H26" s="230"/>
      <c r="I26" s="224"/>
      <c r="J26" s="224"/>
      <c r="K26" s="224"/>
    </row>
    <row r="27" spans="1:11">
      <c r="A27" s="83"/>
      <c r="B27" s="83"/>
      <c r="C27" s="83"/>
      <c r="D27" s="83"/>
      <c r="E27" s="83"/>
      <c r="F27" s="83"/>
      <c r="G27" s="83"/>
      <c r="H27" s="83"/>
      <c r="I27" s="83"/>
      <c r="J27" s="77"/>
      <c r="K27" s="77"/>
    </row>
    <row r="28" spans="1:11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</row>
    <row r="29" spans="1:11">
      <c r="A29" s="82" t="s">
        <v>214</v>
      </c>
      <c r="B29" s="75"/>
      <c r="C29" s="75"/>
      <c r="D29" s="75"/>
      <c r="E29" s="75"/>
      <c r="F29" s="75"/>
      <c r="G29" s="75"/>
      <c r="H29" s="75"/>
      <c r="I29" s="75"/>
      <c r="J29" s="75"/>
      <c r="K29" s="75"/>
    </row>
    <row r="30" spans="1:11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</row>
    <row r="31" spans="1:11" ht="15" customHeight="1">
      <c r="A31" t="s">
        <v>215</v>
      </c>
      <c r="B31" s="84"/>
      <c r="C31" s="226" t="s">
        <v>216</v>
      </c>
      <c r="D31" s="226"/>
      <c r="E31" s="226"/>
      <c r="F31" s="226"/>
      <c r="G31" s="226"/>
      <c r="H31" s="226"/>
      <c r="I31" s="226"/>
      <c r="J31" s="227"/>
      <c r="K31" s="227"/>
    </row>
    <row r="32" spans="1:11" ht="30" customHeight="1">
      <c r="A32" s="225" t="s">
        <v>217</v>
      </c>
      <c r="B32" s="225"/>
      <c r="C32" s="225"/>
      <c r="D32" s="225"/>
      <c r="E32" s="225"/>
      <c r="F32" s="225"/>
      <c r="G32" s="225"/>
      <c r="H32" s="225"/>
      <c r="I32" s="225"/>
      <c r="J32" s="225"/>
      <c r="K32" s="225"/>
    </row>
    <row r="33" spans="1:11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</row>
    <row r="34" spans="1:11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</row>
    <row r="35" spans="1:11">
      <c r="A35" s="222" t="s">
        <v>218</v>
      </c>
      <c r="B35" s="222"/>
      <c r="C35" s="222"/>
      <c r="D35" s="222"/>
      <c r="E35" s="222"/>
      <c r="F35" s="222"/>
      <c r="G35" s="222"/>
      <c r="H35" s="222"/>
      <c r="I35" s="222"/>
      <c r="J35" s="222"/>
      <c r="K35" s="222"/>
    </row>
    <row r="36" spans="1:11">
      <c r="A36" s="85"/>
      <c r="B36" s="85"/>
      <c r="C36" s="85"/>
      <c r="D36" s="85"/>
      <c r="E36" s="85"/>
      <c r="F36" s="85"/>
      <c r="G36" s="85"/>
      <c r="H36" s="85"/>
      <c r="I36" s="85"/>
      <c r="J36" s="85"/>
      <c r="K36" s="85"/>
    </row>
    <row r="37" spans="1:11">
      <c r="A37" s="75"/>
      <c r="B37" s="75"/>
      <c r="C37" s="75"/>
      <c r="D37" s="75"/>
      <c r="E37" s="75"/>
      <c r="F37" s="75"/>
      <c r="G37" s="75"/>
      <c r="H37" s="75"/>
      <c r="I37" s="75"/>
      <c r="J37" s="75"/>
      <c r="K37" s="75"/>
    </row>
    <row r="38" spans="1:11">
      <c r="A38" s="82" t="s">
        <v>219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</row>
    <row r="39" spans="1:11">
      <c r="A39" s="75"/>
      <c r="B39" s="75"/>
      <c r="C39" s="75"/>
      <c r="D39" s="75"/>
      <c r="E39" s="75"/>
      <c r="F39" s="75"/>
      <c r="G39" s="75"/>
      <c r="H39" s="75"/>
      <c r="I39" s="75"/>
      <c r="J39" s="75"/>
      <c r="K39" s="75"/>
    </row>
    <row r="40" spans="1:11">
      <c r="A40" s="222" t="s">
        <v>220</v>
      </c>
      <c r="B40" s="222"/>
      <c r="C40" s="222"/>
      <c r="D40" s="222"/>
      <c r="E40" s="222"/>
      <c r="F40" s="222"/>
      <c r="G40" s="222"/>
      <c r="H40" s="222"/>
      <c r="I40" s="222"/>
      <c r="J40" s="222"/>
      <c r="K40" s="86"/>
    </row>
    <row r="41" spans="1:11">
      <c r="A41" s="75"/>
      <c r="B41" s="75"/>
      <c r="C41" s="75"/>
      <c r="D41" s="75"/>
      <c r="E41" s="75"/>
      <c r="F41" s="75"/>
      <c r="G41" s="75"/>
      <c r="H41" s="75"/>
      <c r="I41" s="75"/>
      <c r="J41" s="86"/>
      <c r="K41" s="86"/>
    </row>
    <row r="42" spans="1:11">
      <c r="A42" s="222" t="s">
        <v>221</v>
      </c>
      <c r="B42" s="222"/>
      <c r="C42" s="222"/>
      <c r="D42" s="222"/>
      <c r="E42" s="222"/>
      <c r="F42" s="222"/>
      <c r="G42" s="222"/>
      <c r="H42" s="222"/>
      <c r="I42" s="222"/>
      <c r="J42" s="222"/>
      <c r="K42" s="86"/>
    </row>
    <row r="43" spans="1:11">
      <c r="A43" s="228" t="s">
        <v>222</v>
      </c>
      <c r="B43" s="228"/>
      <c r="C43" s="228"/>
      <c r="D43" s="228"/>
      <c r="E43" s="228"/>
      <c r="F43" s="228"/>
      <c r="G43" s="228"/>
      <c r="H43" s="228"/>
      <c r="I43" s="228"/>
      <c r="J43" s="85"/>
      <c r="K43" s="86"/>
    </row>
    <row r="44" spans="1:11">
      <c r="A44" s="222" t="s">
        <v>223</v>
      </c>
      <c r="B44" s="222"/>
      <c r="C44" s="222"/>
      <c r="D44" s="222"/>
      <c r="E44" s="222"/>
      <c r="F44" s="222"/>
      <c r="G44" s="222"/>
      <c r="H44" s="222"/>
      <c r="I44" s="222"/>
      <c r="J44" s="222"/>
      <c r="K44" s="86"/>
    </row>
    <row r="45" spans="1:11">
      <c r="A45" s="222" t="s">
        <v>224</v>
      </c>
      <c r="B45" s="222"/>
      <c r="C45" s="222"/>
      <c r="D45" s="222"/>
      <c r="E45" s="222"/>
      <c r="F45" s="222"/>
      <c r="G45" s="222"/>
      <c r="H45" s="222"/>
      <c r="I45" s="222"/>
      <c r="J45" s="222"/>
      <c r="K45" s="86"/>
    </row>
    <row r="46" spans="1:11">
      <c r="A46" s="222" t="s">
        <v>225</v>
      </c>
      <c r="B46" s="222"/>
      <c r="C46" s="222"/>
      <c r="D46" s="222"/>
      <c r="E46" s="222"/>
      <c r="F46" s="222"/>
      <c r="G46" s="222"/>
      <c r="H46" s="222"/>
      <c r="I46" s="222"/>
      <c r="J46" s="222"/>
      <c r="K46" s="222"/>
    </row>
    <row r="47" spans="1:11">
      <c r="A47" s="222" t="s">
        <v>226</v>
      </c>
      <c r="B47" s="222"/>
      <c r="C47" s="222"/>
      <c r="D47" s="222"/>
      <c r="E47" s="222"/>
      <c r="F47" s="222"/>
      <c r="G47" s="222"/>
      <c r="H47" s="222"/>
      <c r="I47" s="222"/>
      <c r="J47" s="222"/>
      <c r="K47" s="86"/>
    </row>
    <row r="48" spans="1:11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75"/>
    </row>
  </sheetData>
  <mergeCells count="24">
    <mergeCell ref="B12:K12"/>
    <mergeCell ref="B15:K15"/>
    <mergeCell ref="A21:F21"/>
    <mergeCell ref="A26:H26"/>
    <mergeCell ref="A2:K2"/>
    <mergeCell ref="A3:K3"/>
    <mergeCell ref="A5:K5"/>
    <mergeCell ref="A8:K8"/>
    <mergeCell ref="B10:K10"/>
    <mergeCell ref="B11:K11"/>
    <mergeCell ref="A45:J45"/>
    <mergeCell ref="A47:J47"/>
    <mergeCell ref="A46:K46"/>
    <mergeCell ref="A18:C18"/>
    <mergeCell ref="D18:I18"/>
    <mergeCell ref="I26:K26"/>
    <mergeCell ref="A32:K32"/>
    <mergeCell ref="A35:K35"/>
    <mergeCell ref="A40:J40"/>
    <mergeCell ref="A42:J42"/>
    <mergeCell ref="A44:J44"/>
    <mergeCell ref="C31:I31"/>
    <mergeCell ref="J31:K31"/>
    <mergeCell ref="A43:I43"/>
  </mergeCells>
  <pageMargins left="0.511811024" right="0.511811024" top="0.78740157499999996" bottom="0.78740157499999996" header="0.31496062000000002" footer="0.31496062000000002"/>
  <pageSetup paperSize="9" scale="9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A50"/>
  <sheetViews>
    <sheetView view="pageBreakPreview" zoomScaleSheetLayoutView="100" workbookViewId="0">
      <selection activeCell="N8" sqref="N8:P8"/>
    </sheetView>
  </sheetViews>
  <sheetFormatPr defaultRowHeight="15"/>
  <cols>
    <col min="1" max="3" width="2.140625" customWidth="1"/>
    <col min="4" max="4" width="6.85546875" customWidth="1"/>
    <col min="5" max="6" width="2.140625" customWidth="1"/>
    <col min="7" max="7" width="3.28515625" customWidth="1"/>
    <col min="8" max="8" width="6.42578125" customWidth="1"/>
    <col min="9" max="11" width="2.140625" customWidth="1"/>
    <col min="12" max="12" width="2.85546875" customWidth="1"/>
    <col min="13" max="13" width="4.140625" customWidth="1"/>
    <col min="14" max="14" width="4.28515625" customWidth="1"/>
    <col min="15" max="15" width="7.140625" customWidth="1"/>
    <col min="16" max="16" width="6.42578125" customWidth="1"/>
    <col min="17" max="17" width="5" customWidth="1"/>
    <col min="18" max="19" width="2.140625" customWidth="1"/>
    <col min="20" max="20" width="5.7109375" customWidth="1"/>
    <col min="21" max="23" width="2.140625" customWidth="1"/>
    <col min="24" max="24" width="6.42578125" customWidth="1"/>
    <col min="25" max="25" width="2.42578125" customWidth="1"/>
    <col min="26" max="26" width="9.7109375" customWidth="1"/>
  </cols>
  <sheetData>
    <row r="1" spans="1:26" ht="15" customHeight="1">
      <c r="A1" s="253"/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4"/>
      <c r="N1" s="255" t="s">
        <v>256</v>
      </c>
      <c r="O1" s="256"/>
      <c r="P1" s="257"/>
      <c r="Q1" s="264"/>
      <c r="R1" s="253"/>
      <c r="S1" s="253"/>
      <c r="T1" s="253"/>
      <c r="U1" s="253"/>
      <c r="V1" s="253"/>
      <c r="W1" s="253"/>
      <c r="X1" s="253"/>
      <c r="Y1" s="253"/>
      <c r="Z1" s="253"/>
    </row>
    <row r="2" spans="1:26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4"/>
      <c r="N2" s="258"/>
      <c r="O2" s="259"/>
      <c r="P2" s="260"/>
      <c r="Q2" s="264"/>
      <c r="R2" s="253"/>
      <c r="S2" s="253"/>
      <c r="T2" s="253"/>
      <c r="U2" s="253"/>
      <c r="V2" s="253"/>
      <c r="W2" s="253"/>
      <c r="X2" s="253"/>
      <c r="Y2" s="253"/>
      <c r="Z2" s="253"/>
    </row>
    <row r="3" spans="1:26">
      <c r="A3" s="253"/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4"/>
      <c r="N3" s="258"/>
      <c r="O3" s="259"/>
      <c r="P3" s="260"/>
      <c r="Q3" s="264"/>
      <c r="R3" s="253"/>
      <c r="S3" s="253"/>
      <c r="T3" s="253"/>
      <c r="U3" s="253"/>
      <c r="V3" s="253"/>
      <c r="W3" s="253"/>
      <c r="X3" s="253"/>
      <c r="Y3" s="253"/>
      <c r="Z3" s="253"/>
    </row>
    <row r="4" spans="1:26">
      <c r="A4" s="253"/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4"/>
      <c r="N4" s="258"/>
      <c r="O4" s="259"/>
      <c r="P4" s="260"/>
      <c r="Q4" s="264"/>
      <c r="R4" s="253"/>
      <c r="S4" s="253"/>
      <c r="T4" s="253"/>
      <c r="U4" s="253"/>
      <c r="V4" s="253"/>
      <c r="W4" s="253"/>
      <c r="X4" s="253"/>
      <c r="Y4" s="253"/>
      <c r="Z4" s="253"/>
    </row>
    <row r="5" spans="1:26" ht="22.5" customHeight="1" thickBot="1">
      <c r="A5" s="253"/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4"/>
      <c r="N5" s="261"/>
      <c r="O5" s="262"/>
      <c r="P5" s="263"/>
      <c r="Q5" s="264"/>
      <c r="R5" s="253"/>
      <c r="S5" s="253"/>
      <c r="T5" s="253"/>
      <c r="U5" s="253"/>
      <c r="V5" s="253"/>
      <c r="W5" s="253"/>
      <c r="X5" s="253"/>
      <c r="Y5" s="253"/>
      <c r="Z5" s="253"/>
    </row>
    <row r="6" spans="1:26">
      <c r="A6" s="253"/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</row>
    <row r="7" spans="1:26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51" t="str">
        <f>'TODOS OS REPORTES'!Z12</f>
        <v xml:space="preserve"> </v>
      </c>
      <c r="O7" s="251"/>
      <c r="P7" s="251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251"/>
      <c r="O8" s="251"/>
      <c r="P8" s="251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30" customHeight="1">
      <c r="A9" s="250" t="s">
        <v>257</v>
      </c>
      <c r="B9" s="250"/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</row>
    <row r="10" spans="1:26" ht="18.75">
      <c r="A10" s="358" t="s">
        <v>258</v>
      </c>
      <c r="B10" s="358"/>
      <c r="C10" s="358"/>
      <c r="D10" s="358"/>
      <c r="E10" s="358"/>
      <c r="F10" s="358"/>
      <c r="G10" s="358"/>
      <c r="H10" s="358"/>
      <c r="I10" s="358"/>
      <c r="J10" s="358"/>
      <c r="K10" s="358"/>
      <c r="L10" s="358"/>
      <c r="M10" s="358"/>
      <c r="N10" s="358"/>
      <c r="O10" s="358"/>
      <c r="P10" s="358"/>
      <c r="Q10" s="358"/>
      <c r="R10" s="358"/>
      <c r="S10" s="358"/>
      <c r="T10" s="358"/>
      <c r="U10" s="358"/>
      <c r="V10" s="358"/>
      <c r="W10" s="358"/>
      <c r="X10" s="358"/>
      <c r="Y10" s="358"/>
      <c r="Z10" s="358"/>
    </row>
    <row r="11" spans="1:26">
      <c r="A11" s="359" t="s">
        <v>259</v>
      </c>
      <c r="B11" s="359"/>
      <c r="C11" s="359"/>
      <c r="D11" s="359"/>
      <c r="E11" s="359"/>
      <c r="F11" s="359"/>
      <c r="G11" s="359"/>
      <c r="H11" s="359"/>
      <c r="I11" s="359"/>
      <c r="J11" s="359"/>
      <c r="K11" s="359"/>
      <c r="L11" s="359"/>
      <c r="M11" s="359"/>
      <c r="N11" s="359"/>
      <c r="O11" s="359"/>
      <c r="P11" s="359"/>
      <c r="Q11" s="359"/>
      <c r="R11" s="359"/>
      <c r="S11" s="359"/>
      <c r="T11" s="359"/>
      <c r="U11" s="359"/>
      <c r="V11" s="359"/>
      <c r="W11" s="359"/>
      <c r="X11" s="359"/>
      <c r="Y11" s="359"/>
      <c r="Z11" s="359"/>
    </row>
    <row r="12" spans="1:26" s="14" customFormat="1" ht="12">
      <c r="A12" s="360"/>
      <c r="B12" s="361"/>
      <c r="C12" s="361"/>
      <c r="D12" s="361"/>
      <c r="E12" s="362" t="str">
        <f>'TODOS OS REPORTES'!D25</f>
        <v xml:space="preserve"> </v>
      </c>
      <c r="F12" s="362"/>
      <c r="G12" s="362"/>
      <c r="H12" s="362"/>
      <c r="I12" s="362"/>
      <c r="J12" s="363"/>
      <c r="K12" s="360" t="s">
        <v>260</v>
      </c>
      <c r="L12" s="361"/>
      <c r="M12" s="361"/>
      <c r="N12" s="361"/>
      <c r="O12" s="361"/>
      <c r="P12" s="361"/>
      <c r="Q12" s="364" t="str">
        <f>'TODOS OS REPORTES'!B19</f>
        <v xml:space="preserve"> </v>
      </c>
      <c r="R12" s="364"/>
      <c r="S12" s="364"/>
      <c r="T12" s="364"/>
      <c r="U12" s="364"/>
      <c r="V12" s="364"/>
      <c r="W12" s="364"/>
      <c r="X12" s="364"/>
      <c r="Y12" s="364"/>
      <c r="Z12" s="365"/>
    </row>
    <row r="13" spans="1:26" s="14" customFormat="1" ht="12.75">
      <c r="A13" s="366" t="s">
        <v>261</v>
      </c>
      <c r="B13" s="367"/>
      <c r="C13" s="367"/>
      <c r="D13" s="367"/>
      <c r="E13" s="367"/>
      <c r="F13" s="367"/>
      <c r="G13" s="367"/>
      <c r="H13" s="367"/>
      <c r="I13" s="367"/>
      <c r="J13" s="367"/>
      <c r="K13" s="367"/>
      <c r="L13" s="367"/>
      <c r="M13" s="367"/>
      <c r="N13" s="367"/>
      <c r="O13" s="367"/>
      <c r="P13" s="367"/>
      <c r="Q13" s="367"/>
      <c r="R13" s="367"/>
      <c r="S13" s="367"/>
      <c r="T13" s="367"/>
      <c r="U13" s="367"/>
      <c r="V13" s="367"/>
      <c r="W13" s="367"/>
      <c r="X13" s="367"/>
      <c r="Y13" s="367"/>
      <c r="Z13" s="368"/>
    </row>
    <row r="14" spans="1:26" s="14" customFormat="1" ht="12" customHeight="1">
      <c r="A14" s="301" t="s">
        <v>262</v>
      </c>
      <c r="B14" s="302"/>
      <c r="C14" s="302"/>
      <c r="D14" s="302"/>
      <c r="E14" s="302"/>
      <c r="F14" s="302"/>
      <c r="G14" s="303"/>
      <c r="H14" s="369" t="s">
        <v>263</v>
      </c>
      <c r="I14" s="370"/>
      <c r="J14" s="370"/>
      <c r="K14" s="370"/>
      <c r="L14" s="370"/>
      <c r="M14" s="370"/>
      <c r="N14" s="371" t="str">
        <f>'TODOS OS REPORTES'!F19</f>
        <v xml:space="preserve"> </v>
      </c>
      <c r="O14" s="372"/>
      <c r="P14" s="370" t="s">
        <v>264</v>
      </c>
      <c r="Q14" s="370"/>
      <c r="R14" s="302"/>
      <c r="S14" s="302"/>
      <c r="T14" s="303"/>
      <c r="U14" s="369" t="s">
        <v>265</v>
      </c>
      <c r="V14" s="370"/>
      <c r="W14" s="370"/>
      <c r="X14" s="370"/>
      <c r="Y14" s="370"/>
      <c r="Z14" s="373"/>
    </row>
    <row r="15" spans="1:26" s="14" customFormat="1" ht="12">
      <c r="A15" s="332" t="str">
        <f>'TODOS OS REPORTES'!E19</f>
        <v xml:space="preserve"> </v>
      </c>
      <c r="B15" s="306"/>
      <c r="C15" s="306"/>
      <c r="D15" s="306"/>
      <c r="E15" s="306"/>
      <c r="F15" s="306"/>
      <c r="G15" s="307"/>
      <c r="H15" s="334" t="s">
        <v>30</v>
      </c>
      <c r="I15" s="335"/>
      <c r="J15" s="335"/>
      <c r="K15" s="335"/>
      <c r="L15" s="335"/>
      <c r="M15" s="335"/>
      <c r="N15" s="335"/>
      <c r="O15" s="336"/>
      <c r="P15" s="337" t="str">
        <f>'TODOS OS REPORTES'!H19</f>
        <v xml:space="preserve"> </v>
      </c>
      <c r="Q15" s="337"/>
      <c r="R15" s="337"/>
      <c r="S15" s="337"/>
      <c r="T15" s="338"/>
      <c r="U15" s="44" t="str">
        <f>IF('TODOS OS REPORTES'!O19="SIM","X"," ")</f>
        <v xml:space="preserve"> </v>
      </c>
      <c r="V15" s="374" t="s">
        <v>266</v>
      </c>
      <c r="W15" s="374"/>
      <c r="X15" s="374"/>
      <c r="Y15" s="374"/>
      <c r="Z15" s="16" t="str">
        <f>IF('TODOS OS REPORTES'!O19="SIM",'TODOS OS REPORTES'!Q19," ")</f>
        <v xml:space="preserve"> </v>
      </c>
    </row>
    <row r="16" spans="1:26" s="14" customFormat="1" ht="12" customHeight="1">
      <c r="A16" s="333"/>
      <c r="B16" s="319"/>
      <c r="C16" s="319"/>
      <c r="D16" s="319"/>
      <c r="E16" s="319"/>
      <c r="F16" s="319"/>
      <c r="G16" s="320"/>
      <c r="H16" s="344" t="s">
        <v>267</v>
      </c>
      <c r="I16" s="345"/>
      <c r="J16" s="345"/>
      <c r="K16" s="345"/>
      <c r="L16" s="345"/>
      <c r="M16" s="345"/>
      <c r="N16" s="346" t="str">
        <f>'TODOS OS REPORTES'!G19</f>
        <v xml:space="preserve"> </v>
      </c>
      <c r="O16" s="347"/>
      <c r="P16" s="348" t="s">
        <v>30</v>
      </c>
      <c r="Q16" s="348"/>
      <c r="R16" s="349"/>
      <c r="S16" s="349"/>
      <c r="T16" s="350"/>
      <c r="U16" s="52" t="str">
        <f>IF('TODOS OS REPORTES'!O19="NÃO","X"," ")</f>
        <v xml:space="preserve"> </v>
      </c>
      <c r="V16" s="351" t="s">
        <v>268</v>
      </c>
      <c r="W16" s="351"/>
      <c r="X16" s="351"/>
      <c r="Y16" s="351"/>
      <c r="Z16" s="17"/>
    </row>
    <row r="17" spans="1:27" s="14" customFormat="1" ht="12">
      <c r="A17" s="265" t="s">
        <v>269</v>
      </c>
      <c r="B17" s="266"/>
      <c r="C17" s="266"/>
      <c r="D17" s="266"/>
      <c r="E17" s="266"/>
      <c r="F17" s="266"/>
      <c r="G17" s="323"/>
      <c r="H17" s="265" t="s">
        <v>270</v>
      </c>
      <c r="I17" s="266"/>
      <c r="J17" s="266"/>
      <c r="K17" s="343"/>
      <c r="L17" s="341" t="s">
        <v>271</v>
      </c>
      <c r="M17" s="342"/>
      <c r="N17" s="342"/>
      <c r="O17" s="342"/>
      <c r="P17" s="342"/>
      <c r="Q17" s="342"/>
      <c r="R17" s="342"/>
      <c r="S17" s="342"/>
      <c r="T17" s="343"/>
      <c r="U17" s="265" t="s">
        <v>272</v>
      </c>
      <c r="V17" s="266"/>
      <c r="W17" s="266"/>
      <c r="X17" s="266"/>
      <c r="Y17" s="266"/>
      <c r="Z17" s="323"/>
    </row>
    <row r="18" spans="1:27" s="14" customFormat="1" ht="12">
      <c r="A18" s="352" t="str">
        <f>'TODOS OS REPORTES'!D19</f>
        <v xml:space="preserve"> </v>
      </c>
      <c r="B18" s="353"/>
      <c r="C18" s="353"/>
      <c r="D18" s="353"/>
      <c r="E18" s="353"/>
      <c r="F18" s="353"/>
      <c r="G18" s="354"/>
      <c r="H18" s="355" t="str">
        <f>'TODOS OS REPORTES'!I19</f>
        <v xml:space="preserve"> </v>
      </c>
      <c r="I18" s="356"/>
      <c r="J18" s="356"/>
      <c r="K18" s="357"/>
      <c r="L18" s="271" t="str">
        <f>'TODOS OS REPORTES'!J19</f>
        <v xml:space="preserve"> </v>
      </c>
      <c r="M18" s="272"/>
      <c r="N18" s="272"/>
      <c r="O18" s="272"/>
      <c r="P18" s="272"/>
      <c r="Q18" s="272"/>
      <c r="R18" s="272"/>
      <c r="S18" s="272"/>
      <c r="T18" s="273"/>
      <c r="U18" s="18"/>
      <c r="V18" s="44" t="str">
        <f>IF('TODOS OS REPORTES'!L19="IMC","X"," ")</f>
        <v xml:space="preserve"> </v>
      </c>
      <c r="W18" s="339" t="s">
        <v>52</v>
      </c>
      <c r="X18" s="340"/>
      <c r="Y18" s="52" t="str">
        <f>IF('TODOS OS REPORTES'!L19="VMC","X"," ")</f>
        <v xml:space="preserve"> </v>
      </c>
      <c r="Z18" s="19" t="s">
        <v>273</v>
      </c>
    </row>
    <row r="19" spans="1:27" s="14" customFormat="1" ht="12">
      <c r="A19" s="317" t="s">
        <v>274</v>
      </c>
      <c r="B19" s="318"/>
      <c r="C19" s="318"/>
      <c r="D19" s="318"/>
      <c r="E19" s="304" t="str">
        <f>CONCATENATE('TODOS OS REPORTES'!M19," - ",'TODOS OS REPORTES'!N19)</f>
        <v xml:space="preserve">  -  </v>
      </c>
      <c r="F19" s="304"/>
      <c r="G19" s="304"/>
      <c r="H19" s="304"/>
      <c r="I19" s="304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4"/>
      <c r="V19" s="304"/>
      <c r="W19" s="304"/>
      <c r="X19" s="304"/>
      <c r="Y19" s="304"/>
      <c r="Z19" s="305"/>
    </row>
    <row r="20" spans="1:27" s="14" customFormat="1" ht="12">
      <c r="A20" s="325" t="s">
        <v>275</v>
      </c>
      <c r="B20" s="326"/>
      <c r="C20" s="326"/>
      <c r="D20" s="326"/>
      <c r="E20" s="319"/>
      <c r="F20" s="319"/>
      <c r="G20" s="319"/>
      <c r="H20" s="319"/>
      <c r="I20" s="319"/>
      <c r="J20" s="319"/>
      <c r="K20" s="319"/>
      <c r="L20" s="319"/>
      <c r="M20" s="319"/>
      <c r="N20" s="319"/>
      <c r="O20" s="319"/>
      <c r="P20" s="319"/>
      <c r="Q20" s="319"/>
      <c r="R20" s="319"/>
      <c r="S20" s="319"/>
      <c r="T20" s="319"/>
      <c r="U20" s="319"/>
      <c r="V20" s="319"/>
      <c r="W20" s="319"/>
      <c r="X20" s="319"/>
      <c r="Y20" s="319"/>
      <c r="Z20" s="320"/>
    </row>
    <row r="21" spans="1:27" s="14" customFormat="1" ht="15" customHeight="1">
      <c r="A21" s="265" t="s">
        <v>276</v>
      </c>
      <c r="B21" s="266"/>
      <c r="C21" s="266"/>
      <c r="D21" s="266"/>
      <c r="E21" s="266"/>
      <c r="F21" s="266"/>
      <c r="G21" s="266"/>
      <c r="H21" s="266"/>
      <c r="I21" s="266"/>
      <c r="J21" s="323"/>
      <c r="K21" s="324" t="s">
        <v>277</v>
      </c>
      <c r="L21" s="266"/>
      <c r="M21" s="266"/>
      <c r="N21" s="266"/>
      <c r="O21" s="266"/>
      <c r="P21" s="266"/>
      <c r="Q21" s="266"/>
      <c r="R21" s="323"/>
      <c r="S21" s="265" t="s">
        <v>278</v>
      </c>
      <c r="T21" s="266"/>
      <c r="U21" s="266"/>
      <c r="V21" s="266"/>
      <c r="W21" s="266"/>
      <c r="X21" s="266"/>
      <c r="Y21" s="266"/>
      <c r="Z21" s="323"/>
    </row>
    <row r="22" spans="1:27" s="14" customFormat="1" ht="12" customHeight="1">
      <c r="A22" s="271" t="str">
        <f>'TODOS OS REPORTES'!P19</f>
        <v xml:space="preserve"> </v>
      </c>
      <c r="B22" s="272"/>
      <c r="C22" s="272"/>
      <c r="D22" s="272"/>
      <c r="E22" s="272"/>
      <c r="F22" s="272"/>
      <c r="G22" s="272"/>
      <c r="H22" s="272"/>
      <c r="I22" s="272"/>
      <c r="J22" s="273"/>
      <c r="K22" s="312" t="s">
        <v>279</v>
      </c>
      <c r="L22" s="313"/>
      <c r="M22" s="313"/>
      <c r="N22" s="313"/>
      <c r="O22" s="313"/>
      <c r="P22" s="313"/>
      <c r="Q22" s="327" t="str">
        <f>'TODOS OS REPORTES'!S19</f>
        <v xml:space="preserve"> </v>
      </c>
      <c r="R22" s="328"/>
      <c r="S22" s="329" t="str">
        <f>'TODOS OS REPORTES'!R19</f>
        <v xml:space="preserve"> </v>
      </c>
      <c r="T22" s="330"/>
      <c r="U22" s="330"/>
      <c r="V22" s="330"/>
      <c r="W22" s="330"/>
      <c r="X22" s="330"/>
      <c r="Y22" s="330"/>
      <c r="Z22" s="328"/>
    </row>
    <row r="23" spans="1:27" s="14" customFormat="1" ht="15" customHeight="1">
      <c r="A23" s="265" t="s">
        <v>280</v>
      </c>
      <c r="B23" s="266"/>
      <c r="C23" s="266"/>
      <c r="D23" s="266"/>
      <c r="E23" s="266"/>
      <c r="F23" s="266"/>
      <c r="G23" s="266"/>
      <c r="H23" s="321" t="s">
        <v>281</v>
      </c>
      <c r="I23" s="321"/>
      <c r="J23" s="322" t="str">
        <f>'TODOS OS REPORTES'!AG19</f>
        <v xml:space="preserve"> </v>
      </c>
      <c r="K23" s="322"/>
      <c r="L23" s="322"/>
      <c r="M23" s="322"/>
      <c r="N23" s="321" t="s">
        <v>282</v>
      </c>
      <c r="O23" s="321"/>
      <c r="P23" s="322" t="str">
        <f>'TODOS OS REPORTES'!AH19</f>
        <v xml:space="preserve"> </v>
      </c>
      <c r="Q23" s="322"/>
      <c r="R23" s="321" t="s">
        <v>283</v>
      </c>
      <c r="S23" s="321"/>
      <c r="T23" s="321"/>
      <c r="U23" s="322" t="str">
        <f>'TODOS OS REPORTES'!AK19</f>
        <v xml:space="preserve"> </v>
      </c>
      <c r="V23" s="322"/>
      <c r="W23" s="322"/>
      <c r="X23" s="20" t="s">
        <v>284</v>
      </c>
      <c r="Y23" s="322" t="str">
        <f>'TODOS OS REPORTES'!AL19</f>
        <v xml:space="preserve"> </v>
      </c>
      <c r="Z23" s="331"/>
    </row>
    <row r="24" spans="1:27" s="14" customFormat="1" ht="12">
      <c r="A24" s="314" t="s">
        <v>285</v>
      </c>
      <c r="B24" s="315"/>
      <c r="C24" s="315"/>
      <c r="D24" s="315"/>
      <c r="E24" s="315"/>
      <c r="F24" s="315"/>
      <c r="G24" s="315"/>
      <c r="H24" s="295" t="s">
        <v>286</v>
      </c>
      <c r="I24" s="295"/>
      <c r="J24" s="295"/>
      <c r="K24" s="316" t="str">
        <f>'TODOS OS REPORTES'!AI19</f>
        <v xml:space="preserve"> </v>
      </c>
      <c r="L24" s="316"/>
      <c r="M24" s="316"/>
      <c r="N24" s="67" t="s">
        <v>287</v>
      </c>
      <c r="O24" s="316" t="str">
        <f>'TODOS OS REPORTES'!AJ19</f>
        <v xml:space="preserve"> </v>
      </c>
      <c r="P24" s="316"/>
      <c r="Q24" s="316"/>
      <c r="R24" s="316"/>
      <c r="S24" s="316"/>
      <c r="T24" s="316"/>
      <c r="U24" s="295" t="s">
        <v>288</v>
      </c>
      <c r="V24" s="295"/>
      <c r="W24" s="295"/>
      <c r="X24" s="295"/>
      <c r="Y24" s="295"/>
      <c r="Z24" s="21" t="str">
        <f>'TODOS OS REPORTES'!AF19</f>
        <v xml:space="preserve"> </v>
      </c>
    </row>
    <row r="25" spans="1:27" s="14" customFormat="1" ht="12">
      <c r="A25" s="265" t="s">
        <v>289</v>
      </c>
      <c r="B25" s="266"/>
      <c r="C25" s="266"/>
      <c r="D25" s="266"/>
      <c r="E25" s="266"/>
      <c r="F25" s="266"/>
      <c r="G25" s="266"/>
      <c r="H25" s="304" t="str">
        <f>'TODOS OS REPORTES'!AB19</f>
        <v xml:space="preserve"> </v>
      </c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4"/>
      <c r="Y25" s="304"/>
      <c r="Z25" s="305"/>
    </row>
    <row r="26" spans="1:27" s="14" customFormat="1" ht="12">
      <c r="A26" s="308" t="s">
        <v>290</v>
      </c>
      <c r="B26" s="281"/>
      <c r="C26" s="281"/>
      <c r="D26" s="281"/>
      <c r="E26" s="281"/>
      <c r="F26" s="281"/>
      <c r="G26" s="281"/>
      <c r="H26" s="306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6"/>
      <c r="W26" s="306"/>
      <c r="X26" s="306"/>
      <c r="Y26" s="306"/>
      <c r="Z26" s="307"/>
    </row>
    <row r="27" spans="1:27" s="14" customFormat="1" ht="12" customHeight="1">
      <c r="A27" s="309" t="s">
        <v>291</v>
      </c>
      <c r="B27" s="310"/>
      <c r="C27" s="310"/>
      <c r="D27" s="310"/>
      <c r="E27" s="310"/>
      <c r="F27" s="310"/>
      <c r="G27" s="310"/>
      <c r="H27" s="310"/>
      <c r="I27" s="310"/>
      <c r="J27" s="310"/>
      <c r="K27" s="310"/>
      <c r="L27" s="310"/>
      <c r="M27" s="310"/>
      <c r="N27" s="310"/>
      <c r="O27" s="310"/>
      <c r="P27" s="310"/>
      <c r="Q27" s="310"/>
      <c r="R27" s="310"/>
      <c r="S27" s="310"/>
      <c r="T27" s="310"/>
      <c r="U27" s="310"/>
      <c r="V27" s="310"/>
      <c r="W27" s="310"/>
      <c r="X27" s="310"/>
      <c r="Y27" s="310"/>
      <c r="Z27" s="311"/>
    </row>
    <row r="28" spans="1:27" s="14" customFormat="1" ht="12.75">
      <c r="A28" s="268" t="s">
        <v>292</v>
      </c>
      <c r="B28" s="269"/>
      <c r="C28" s="269"/>
      <c r="D28" s="269"/>
      <c r="E28" s="269"/>
      <c r="F28" s="269"/>
      <c r="G28" s="269"/>
      <c r="H28" s="269"/>
      <c r="I28" s="269"/>
      <c r="J28" s="269"/>
      <c r="K28" s="269"/>
      <c r="L28" s="269"/>
      <c r="M28" s="269"/>
      <c r="N28" s="269"/>
      <c r="O28" s="269"/>
      <c r="P28" s="269"/>
      <c r="Q28" s="269"/>
      <c r="R28" s="269"/>
      <c r="S28" s="269"/>
      <c r="T28" s="269"/>
      <c r="U28" s="269"/>
      <c r="V28" s="269"/>
      <c r="W28" s="269"/>
      <c r="X28" s="269"/>
      <c r="Y28" s="269"/>
      <c r="Z28" s="270"/>
    </row>
    <row r="29" spans="1:27" s="14" customFormat="1" ht="12" customHeight="1">
      <c r="A29" s="298" t="s">
        <v>293</v>
      </c>
      <c r="B29" s="299"/>
      <c r="C29" s="299"/>
      <c r="D29" s="299"/>
      <c r="E29" s="299"/>
      <c r="F29" s="299"/>
      <c r="G29" s="299"/>
      <c r="H29" s="299"/>
      <c r="I29" s="299"/>
      <c r="J29" s="299"/>
      <c r="K29" s="299"/>
      <c r="L29" s="300"/>
      <c r="M29" s="301" t="s">
        <v>294</v>
      </c>
      <c r="N29" s="302"/>
      <c r="O29" s="302"/>
      <c r="P29" s="302"/>
      <c r="Q29" s="302"/>
      <c r="R29" s="302"/>
      <c r="S29" s="303"/>
      <c r="T29" s="302" t="s">
        <v>295</v>
      </c>
      <c r="U29" s="302"/>
      <c r="V29" s="302"/>
      <c r="W29" s="302"/>
      <c r="X29" s="302"/>
      <c r="Y29" s="302"/>
      <c r="Z29" s="303"/>
    </row>
    <row r="30" spans="1:27" s="14" customFormat="1" ht="12">
      <c r="A30" s="297" t="str">
        <f>'TODOS OS REPORTES'!Q19</f>
        <v xml:space="preserve"> </v>
      </c>
      <c r="B30" s="294"/>
      <c r="C30" s="294"/>
      <c r="D30" s="294"/>
      <c r="E30" s="294"/>
      <c r="F30" s="294"/>
      <c r="G30" s="294"/>
      <c r="H30" s="294"/>
      <c r="I30" s="294"/>
      <c r="J30" s="294"/>
      <c r="K30" s="294"/>
      <c r="L30" s="294"/>
      <c r="M30" s="22"/>
      <c r="N30" s="13"/>
      <c r="O30" s="13"/>
      <c r="P30" s="13"/>
      <c r="Q30" s="13"/>
      <c r="R30" s="13"/>
      <c r="S30" s="17"/>
      <c r="T30" s="292" t="s">
        <v>296</v>
      </c>
      <c r="U30" s="292"/>
      <c r="V30" s="292"/>
      <c r="W30" s="292"/>
      <c r="X30" s="292"/>
      <c r="Y30" s="292"/>
      <c r="Z30" s="293"/>
    </row>
    <row r="31" spans="1:27" s="14" customFormat="1" ht="12">
      <c r="A31" s="280" t="s">
        <v>297</v>
      </c>
      <c r="B31" s="281"/>
      <c r="C31" s="281"/>
      <c r="D31" s="281"/>
      <c r="E31" s="281"/>
      <c r="F31" s="281"/>
      <c r="G31" s="281"/>
      <c r="H31" s="281"/>
      <c r="I31" s="281"/>
      <c r="J31" s="281"/>
      <c r="K31" s="281"/>
      <c r="L31" s="296"/>
      <c r="M31" s="291" t="s">
        <v>298</v>
      </c>
      <c r="N31" s="292"/>
      <c r="O31" s="292"/>
      <c r="P31" s="292"/>
      <c r="Q31" s="293"/>
      <c r="R31" s="15" t="str">
        <f>IF(S22&gt;0,"X"," ")</f>
        <v>X</v>
      </c>
      <c r="S31" s="17"/>
      <c r="T31" s="13"/>
      <c r="U31" s="13"/>
      <c r="V31" s="13"/>
      <c r="W31" s="13"/>
      <c r="X31" s="13"/>
      <c r="Y31" s="13"/>
      <c r="Z31" s="17"/>
    </row>
    <row r="32" spans="1:27" s="14" customFormat="1" ht="12">
      <c r="A32" s="22"/>
      <c r="B32" s="15" t="str">
        <f>IF('TODOS OS REPORTES'!U19="MODO C","X"," ")</f>
        <v xml:space="preserve"> </v>
      </c>
      <c r="C32" s="280" t="s">
        <v>299</v>
      </c>
      <c r="D32" s="296"/>
      <c r="E32" s="16" t="str">
        <f>IF('TODOS OS REPORTES'!U19="PILOTO","X"," ")</f>
        <v xml:space="preserve"> </v>
      </c>
      <c r="F32" s="280" t="s">
        <v>300</v>
      </c>
      <c r="G32" s="281"/>
      <c r="H32" s="296"/>
      <c r="I32" s="15" t="str">
        <f>IF('TODOS OS REPORTES'!U19="ADS","X"," ")</f>
        <v xml:space="preserve"> </v>
      </c>
      <c r="J32" s="280" t="s">
        <v>301</v>
      </c>
      <c r="K32" s="281"/>
      <c r="L32" s="281"/>
      <c r="M32" s="23"/>
      <c r="N32" s="24"/>
      <c r="O32" s="24"/>
      <c r="P32" s="24"/>
      <c r="Q32" s="24"/>
      <c r="R32" s="25"/>
      <c r="S32" s="17"/>
      <c r="T32" s="13"/>
      <c r="U32" s="15" t="str">
        <f>IF(MID('TODOS OS REPORTES'!Q19,3,1)="0","X"," ")</f>
        <v xml:space="preserve"> </v>
      </c>
      <c r="V32" s="280" t="s">
        <v>302</v>
      </c>
      <c r="W32" s="281"/>
      <c r="X32" s="281"/>
      <c r="Y32" s="13"/>
      <c r="Z32" s="13"/>
      <c r="AA32" s="26"/>
    </row>
    <row r="33" spans="1:27" s="14" customFormat="1" ht="12">
      <c r="A33" s="22"/>
      <c r="B33" s="27"/>
      <c r="C33" s="28"/>
      <c r="D33" s="28"/>
      <c r="E33" s="27"/>
      <c r="F33" s="28"/>
      <c r="G33" s="28"/>
      <c r="H33" s="28"/>
      <c r="I33" s="27"/>
      <c r="J33" s="28"/>
      <c r="K33" s="28"/>
      <c r="L33" s="28"/>
      <c r="M33" s="291" t="s">
        <v>303</v>
      </c>
      <c r="N33" s="292"/>
      <c r="O33" s="292"/>
      <c r="P33" s="292"/>
      <c r="Q33" s="293"/>
      <c r="R33" s="15" t="str">
        <f>IF(S22&lt;0,"X"," ")</f>
        <v xml:space="preserve"> </v>
      </c>
      <c r="S33" s="17"/>
      <c r="T33" s="13"/>
      <c r="U33" s="27"/>
      <c r="V33" s="28"/>
      <c r="W33" s="28"/>
      <c r="X33" s="28"/>
      <c r="Y33" s="13"/>
      <c r="Z33" s="28"/>
      <c r="AA33" s="26"/>
    </row>
    <row r="34" spans="1:27" s="14" customFormat="1" ht="12">
      <c r="A34" s="13"/>
      <c r="B34" s="13"/>
      <c r="C34" s="15" t="str">
        <f>IF(AND('TODOS OS REPORTES'!U19&lt;&gt;"MODO C",'TODOS OS REPORTES'!U19&lt;&gt;"PILOTO",'TODOS OS REPORTES'!U19&lt;&gt;"ADS"),"X"," ")</f>
        <v>X</v>
      </c>
      <c r="D34" s="13" t="s">
        <v>304</v>
      </c>
      <c r="E34" s="294" t="str">
        <f>IF(C34="X",'TODOS OS REPORTES'!U19," ")</f>
        <v xml:space="preserve"> </v>
      </c>
      <c r="F34" s="294"/>
      <c r="G34" s="294"/>
      <c r="H34" s="294"/>
      <c r="I34" s="294"/>
      <c r="J34" s="294"/>
      <c r="K34" s="294"/>
      <c r="L34" s="294"/>
      <c r="M34" s="23"/>
      <c r="N34" s="24"/>
      <c r="O34" s="24"/>
      <c r="P34" s="24"/>
      <c r="Q34" s="24"/>
      <c r="R34" s="27"/>
      <c r="S34" s="13"/>
      <c r="T34" s="22"/>
      <c r="U34" s="15" t="str">
        <f>IF(MID('TODOS OS REPORTES'!Q19,3,1)&lt;&gt;"0","X"," ")</f>
        <v>X</v>
      </c>
      <c r="V34" s="280" t="s">
        <v>268</v>
      </c>
      <c r="W34" s="281"/>
      <c r="X34" s="281"/>
      <c r="Y34" s="13"/>
      <c r="Z34" s="13"/>
      <c r="AA34" s="26"/>
    </row>
    <row r="35" spans="1:27" s="14" customFormat="1" ht="12">
      <c r="A35" s="29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1"/>
      <c r="N35" s="32"/>
      <c r="O35" s="32"/>
      <c r="P35" s="32"/>
      <c r="Q35" s="32"/>
      <c r="R35" s="33"/>
      <c r="S35" s="30"/>
      <c r="T35" s="29"/>
      <c r="U35" s="30"/>
      <c r="V35" s="30"/>
      <c r="W35" s="30"/>
      <c r="X35" s="30"/>
      <c r="Y35" s="30"/>
      <c r="Z35" s="30"/>
      <c r="AA35" s="26"/>
    </row>
    <row r="36" spans="1:27" s="14" customFormat="1" ht="12.75">
      <c r="A36" s="282" t="s">
        <v>305</v>
      </c>
      <c r="B36" s="283"/>
      <c r="C36" s="283"/>
      <c r="D36" s="283"/>
      <c r="E36" s="283"/>
      <c r="F36" s="283"/>
      <c r="G36" s="283"/>
      <c r="H36" s="283"/>
      <c r="I36" s="283"/>
      <c r="J36" s="283"/>
      <c r="K36" s="283"/>
      <c r="L36" s="283"/>
      <c r="M36" s="283"/>
      <c r="N36" s="283"/>
      <c r="O36" s="283"/>
      <c r="P36" s="283"/>
      <c r="Q36" s="283"/>
      <c r="R36" s="283"/>
      <c r="S36" s="283"/>
      <c r="T36" s="283"/>
      <c r="U36" s="283"/>
      <c r="V36" s="283"/>
      <c r="W36" s="283"/>
      <c r="X36" s="283"/>
      <c r="Y36" s="283"/>
      <c r="Z36" s="284"/>
    </row>
    <row r="37" spans="1:27" s="14" customFormat="1" ht="23.25" customHeight="1">
      <c r="A37" s="285" t="s">
        <v>306</v>
      </c>
      <c r="B37" s="286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  <c r="Z37" s="287"/>
    </row>
    <row r="38" spans="1:27" s="14" customFormat="1" ht="120" customHeight="1">
      <c r="A38" s="288" t="str">
        <f>'TODOS OS REPORTES'!AC19</f>
        <v xml:space="preserve"> </v>
      </c>
      <c r="B38" s="289"/>
      <c r="C38" s="289"/>
      <c r="D38" s="289"/>
      <c r="E38" s="289"/>
      <c r="F38" s="289"/>
      <c r="G38" s="289"/>
      <c r="H38" s="289"/>
      <c r="I38" s="289"/>
      <c r="J38" s="289"/>
      <c r="K38" s="289"/>
      <c r="L38" s="289"/>
      <c r="M38" s="289"/>
      <c r="N38" s="289"/>
      <c r="O38" s="289"/>
      <c r="P38" s="289"/>
      <c r="Q38" s="289"/>
      <c r="R38" s="289"/>
      <c r="S38" s="289"/>
      <c r="T38" s="289"/>
      <c r="U38" s="289"/>
      <c r="V38" s="289"/>
      <c r="W38" s="289"/>
      <c r="X38" s="289"/>
      <c r="Y38" s="289"/>
      <c r="Z38" s="290"/>
    </row>
    <row r="39" spans="1:27" s="14" customFormat="1" ht="12">
      <c r="A39" s="274" t="s">
        <v>307</v>
      </c>
      <c r="B39" s="275"/>
      <c r="C39" s="275"/>
      <c r="D39" s="275"/>
      <c r="E39" s="275"/>
      <c r="F39" s="275"/>
      <c r="G39" s="275"/>
      <c r="H39" s="275"/>
      <c r="I39" s="275"/>
      <c r="J39" s="275"/>
      <c r="K39" s="275"/>
      <c r="L39" s="275"/>
      <c r="M39" s="275"/>
      <c r="N39" s="275"/>
      <c r="O39" s="275"/>
      <c r="P39" s="275"/>
      <c r="Q39" s="275"/>
      <c r="R39" s="275"/>
      <c r="S39" s="275"/>
      <c r="T39" s="275"/>
      <c r="U39" s="275"/>
      <c r="V39" s="275"/>
      <c r="W39" s="275"/>
      <c r="X39" s="275"/>
      <c r="Y39" s="275"/>
      <c r="Z39" s="276"/>
    </row>
    <row r="40" spans="1:27" s="14" customFormat="1" ht="60" customHeight="1">
      <c r="A40" s="277" t="str">
        <f>'TODOS OS REPORTES'!AD19</f>
        <v xml:space="preserve"> </v>
      </c>
      <c r="B40" s="278"/>
      <c r="C40" s="278"/>
      <c r="D40" s="278"/>
      <c r="E40" s="278"/>
      <c r="F40" s="278"/>
      <c r="G40" s="278"/>
      <c r="H40" s="278"/>
      <c r="I40" s="278"/>
      <c r="J40" s="278"/>
      <c r="K40" s="278"/>
      <c r="L40" s="278"/>
      <c r="M40" s="278"/>
      <c r="N40" s="278"/>
      <c r="O40" s="278"/>
      <c r="P40" s="278"/>
      <c r="Q40" s="278"/>
      <c r="R40" s="278"/>
      <c r="S40" s="278"/>
      <c r="T40" s="278"/>
      <c r="U40" s="278"/>
      <c r="V40" s="278"/>
      <c r="W40" s="278"/>
      <c r="X40" s="278"/>
      <c r="Y40" s="278"/>
      <c r="Z40" s="279"/>
    </row>
    <row r="41" spans="1:27" s="13" customFormat="1">
      <c r="B41" s="267" t="s">
        <v>308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  <c r="S41" s="267"/>
      <c r="T41" s="267"/>
      <c r="U41" s="267"/>
      <c r="V41" s="267"/>
      <c r="W41" s="267"/>
      <c r="X41" s="267"/>
      <c r="Y41" s="267"/>
    </row>
    <row r="42" spans="1:27" s="13" customFormat="1">
      <c r="B42" s="252" t="s">
        <v>309</v>
      </c>
      <c r="C42" s="252"/>
      <c r="D42" s="252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2"/>
      <c r="R42" s="252"/>
      <c r="S42" s="252"/>
      <c r="T42" s="252"/>
      <c r="U42" s="252"/>
      <c r="V42" s="252"/>
      <c r="W42" s="252"/>
      <c r="X42" s="252"/>
      <c r="Y42" s="252"/>
    </row>
    <row r="43" spans="1:27" s="13" customFormat="1">
      <c r="B43" s="252" t="s">
        <v>223</v>
      </c>
      <c r="C43" s="252"/>
      <c r="D43" s="252"/>
      <c r="E43" s="252"/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2"/>
      <c r="Q43" s="252"/>
      <c r="R43" s="252"/>
      <c r="S43" s="252"/>
      <c r="T43" s="252"/>
      <c r="U43" s="252"/>
      <c r="V43" s="252"/>
      <c r="W43" s="252"/>
      <c r="X43" s="252"/>
      <c r="Y43" s="252"/>
    </row>
    <row r="44" spans="1:27" s="13" customFormat="1">
      <c r="B44" s="252" t="s">
        <v>310</v>
      </c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52"/>
      <c r="W44" s="252"/>
      <c r="X44" s="252"/>
      <c r="Y44" s="252"/>
    </row>
    <row r="45" spans="1:27" s="13" customFormat="1">
      <c r="B45" s="252" t="s">
        <v>311</v>
      </c>
      <c r="C45" s="252"/>
      <c r="D45" s="252"/>
      <c r="E45" s="252"/>
      <c r="F45" s="252"/>
      <c r="G45" s="252"/>
      <c r="H45" s="252"/>
      <c r="I45" s="252"/>
      <c r="J45" s="252"/>
      <c r="K45" s="252"/>
      <c r="L45" s="252"/>
      <c r="M45" s="252"/>
      <c r="N45" s="252"/>
      <c r="O45" s="252"/>
      <c r="P45" s="252"/>
      <c r="Q45" s="252"/>
      <c r="R45" s="252"/>
      <c r="S45" s="252"/>
      <c r="T45" s="252"/>
      <c r="U45" s="252"/>
      <c r="V45" s="252"/>
      <c r="W45" s="252"/>
      <c r="X45" s="252"/>
      <c r="Y45" s="28"/>
    </row>
    <row r="46" spans="1:27" s="13" customFormat="1">
      <c r="B46" s="252" t="s">
        <v>312</v>
      </c>
      <c r="C46" s="252"/>
      <c r="D46" s="252"/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2"/>
      <c r="R46" s="252"/>
      <c r="S46" s="252"/>
      <c r="T46" s="252"/>
      <c r="U46" s="252"/>
      <c r="V46" s="252"/>
      <c r="W46" s="252"/>
      <c r="X46" s="252"/>
      <c r="Y46" s="28"/>
    </row>
    <row r="47" spans="1:27" s="14" customFormat="1" ht="12"/>
    <row r="48" spans="1:27" s="14" customFormat="1" ht="12"/>
    <row r="49" s="14" customFormat="1" ht="12"/>
    <row r="50" s="14" customFormat="1" ht="12"/>
  </sheetData>
  <mergeCells count="88">
    <mergeCell ref="N8:P8"/>
    <mergeCell ref="A1:M5"/>
    <mergeCell ref="N1:P5"/>
    <mergeCell ref="Q1:Z5"/>
    <mergeCell ref="A6:Z6"/>
    <mergeCell ref="N7:P7"/>
    <mergeCell ref="A10:Z10"/>
    <mergeCell ref="A11:Z11"/>
    <mergeCell ref="A12:D12"/>
    <mergeCell ref="E12:J12"/>
    <mergeCell ref="K12:P12"/>
    <mergeCell ref="Q12:Z12"/>
    <mergeCell ref="A13:Z13"/>
    <mergeCell ref="A14:G14"/>
    <mergeCell ref="H14:M14"/>
    <mergeCell ref="N14:O14"/>
    <mergeCell ref="P14:T14"/>
    <mergeCell ref="U14:Z14"/>
    <mergeCell ref="H15:O15"/>
    <mergeCell ref="P15:T15"/>
    <mergeCell ref="V15:Y15"/>
    <mergeCell ref="H16:M16"/>
    <mergeCell ref="U17:Z17"/>
    <mergeCell ref="H17:K17"/>
    <mergeCell ref="N16:O16"/>
    <mergeCell ref="P16:T16"/>
    <mergeCell ref="V16:Y16"/>
    <mergeCell ref="A17:G17"/>
    <mergeCell ref="R23:T23"/>
    <mergeCell ref="U23:W23"/>
    <mergeCell ref="P23:Q23"/>
    <mergeCell ref="A19:D19"/>
    <mergeCell ref="E19:Z20"/>
    <mergeCell ref="A20:D20"/>
    <mergeCell ref="A21:J21"/>
    <mergeCell ref="K21:R21"/>
    <mergeCell ref="A18:G18"/>
    <mergeCell ref="H18:K18"/>
    <mergeCell ref="L18:T18"/>
    <mergeCell ref="L17:T17"/>
    <mergeCell ref="W18:X18"/>
    <mergeCell ref="A29:L29"/>
    <mergeCell ref="M29:S29"/>
    <mergeCell ref="T29:Z29"/>
    <mergeCell ref="S21:Z21"/>
    <mergeCell ref="A23:G23"/>
    <mergeCell ref="H23:I23"/>
    <mergeCell ref="J23:M23"/>
    <mergeCell ref="N23:O23"/>
    <mergeCell ref="A22:J22"/>
    <mergeCell ref="K22:P22"/>
    <mergeCell ref="Q22:R22"/>
    <mergeCell ref="S22:Z22"/>
    <mergeCell ref="Y23:Z23"/>
    <mergeCell ref="A25:G25"/>
    <mergeCell ref="H25:Z26"/>
    <mergeCell ref="B46:X46"/>
    <mergeCell ref="A30:L30"/>
    <mergeCell ref="T30:Z30"/>
    <mergeCell ref="A31:L31"/>
    <mergeCell ref="M31:Q31"/>
    <mergeCell ref="C32:D32"/>
    <mergeCell ref="F32:H32"/>
    <mergeCell ref="J32:L32"/>
    <mergeCell ref="V32:X32"/>
    <mergeCell ref="M33:Q33"/>
    <mergeCell ref="E34:L34"/>
    <mergeCell ref="V34:X34"/>
    <mergeCell ref="A36:Z36"/>
    <mergeCell ref="A37:Z37"/>
    <mergeCell ref="A38:Z38"/>
    <mergeCell ref="B45:X45"/>
    <mergeCell ref="A9:Z9"/>
    <mergeCell ref="B41:Y41"/>
    <mergeCell ref="B42:Y42"/>
    <mergeCell ref="B43:Y43"/>
    <mergeCell ref="B44:Y44"/>
    <mergeCell ref="A39:Z39"/>
    <mergeCell ref="A40:Z40"/>
    <mergeCell ref="A26:G26"/>
    <mergeCell ref="A27:Z27"/>
    <mergeCell ref="A28:Z28"/>
    <mergeCell ref="A24:G24"/>
    <mergeCell ref="H24:J24"/>
    <mergeCell ref="K24:M24"/>
    <mergeCell ref="O24:T24"/>
    <mergeCell ref="U24:Y24"/>
    <mergeCell ref="A15:G16"/>
  </mergeCells>
  <phoneticPr fontId="1" type="noConversion"/>
  <pageMargins left="0.511811024" right="0.511811024" top="0.78740157499999996" bottom="0.78740157499999996" header="0.31496062000000002" footer="0.31496062000000002"/>
  <pageSetup paperSize="9" scale="93" orientation="portrait" r:id="rId1"/>
  <colBreaks count="1" manualBreakCount="1">
    <brk id="26" max="1048575" man="1"/>
  </col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A50"/>
  <sheetViews>
    <sheetView view="pageBreakPreview" zoomScaleSheetLayoutView="100" workbookViewId="0">
      <selection activeCell="N8" sqref="N8:P8"/>
    </sheetView>
  </sheetViews>
  <sheetFormatPr defaultRowHeight="15"/>
  <cols>
    <col min="1" max="3" width="2.140625" customWidth="1"/>
    <col min="4" max="4" width="6.85546875" customWidth="1"/>
    <col min="5" max="6" width="2.140625" customWidth="1"/>
    <col min="7" max="7" width="3.28515625" customWidth="1"/>
    <col min="8" max="8" width="6.42578125" customWidth="1"/>
    <col min="9" max="11" width="2.140625" customWidth="1"/>
    <col min="12" max="12" width="2.85546875" customWidth="1"/>
    <col min="13" max="13" width="4.140625" customWidth="1"/>
    <col min="14" max="14" width="4.28515625" customWidth="1"/>
    <col min="15" max="15" width="7.140625" customWidth="1"/>
    <col min="16" max="16" width="6.42578125" customWidth="1"/>
    <col min="17" max="17" width="5" customWidth="1"/>
    <col min="18" max="19" width="2.140625" customWidth="1"/>
    <col min="20" max="20" width="5.7109375" customWidth="1"/>
    <col min="21" max="23" width="2.140625" customWidth="1"/>
    <col min="24" max="24" width="6.42578125" customWidth="1"/>
    <col min="25" max="25" width="2.42578125" customWidth="1"/>
    <col min="26" max="26" width="9.7109375" customWidth="1"/>
  </cols>
  <sheetData>
    <row r="1" spans="1:26" ht="15" customHeight="1">
      <c r="A1" s="253"/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4"/>
      <c r="N1" s="255" t="s">
        <v>256</v>
      </c>
      <c r="O1" s="256"/>
      <c r="P1" s="257"/>
      <c r="Q1" s="264"/>
      <c r="R1" s="253"/>
      <c r="S1" s="253"/>
      <c r="T1" s="253"/>
      <c r="U1" s="253"/>
      <c r="V1" s="253"/>
      <c r="W1" s="253"/>
      <c r="X1" s="253"/>
      <c r="Y1" s="253"/>
      <c r="Z1" s="253"/>
    </row>
    <row r="2" spans="1:26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4"/>
      <c r="N2" s="258"/>
      <c r="O2" s="259"/>
      <c r="P2" s="260"/>
      <c r="Q2" s="264"/>
      <c r="R2" s="253"/>
      <c r="S2" s="253"/>
      <c r="T2" s="253"/>
      <c r="U2" s="253"/>
      <c r="V2" s="253"/>
      <c r="W2" s="253"/>
      <c r="X2" s="253"/>
      <c r="Y2" s="253"/>
      <c r="Z2" s="253"/>
    </row>
    <row r="3" spans="1:26">
      <c r="A3" s="253"/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4"/>
      <c r="N3" s="258"/>
      <c r="O3" s="259"/>
      <c r="P3" s="260"/>
      <c r="Q3" s="264"/>
      <c r="R3" s="253"/>
      <c r="S3" s="253"/>
      <c r="T3" s="253"/>
      <c r="U3" s="253"/>
      <c r="V3" s="253"/>
      <c r="W3" s="253"/>
      <c r="X3" s="253"/>
      <c r="Y3" s="253"/>
      <c r="Z3" s="253"/>
    </row>
    <row r="4" spans="1:26">
      <c r="A4" s="253"/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4"/>
      <c r="N4" s="258"/>
      <c r="O4" s="259"/>
      <c r="P4" s="260"/>
      <c r="Q4" s="264"/>
      <c r="R4" s="253"/>
      <c r="S4" s="253"/>
      <c r="T4" s="253"/>
      <c r="U4" s="253"/>
      <c r="V4" s="253"/>
      <c r="W4" s="253"/>
      <c r="X4" s="253"/>
      <c r="Y4" s="253"/>
      <c r="Z4" s="253"/>
    </row>
    <row r="5" spans="1:26" ht="21.75" customHeight="1" thickBot="1">
      <c r="A5" s="253"/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4"/>
      <c r="N5" s="261"/>
      <c r="O5" s="262"/>
      <c r="P5" s="263"/>
      <c r="Q5" s="264"/>
      <c r="R5" s="253"/>
      <c r="S5" s="253"/>
      <c r="T5" s="253"/>
      <c r="U5" s="253"/>
      <c r="V5" s="253"/>
      <c r="W5" s="253"/>
      <c r="X5" s="253"/>
      <c r="Y5" s="253"/>
      <c r="Z5" s="253"/>
    </row>
    <row r="6" spans="1:26">
      <c r="A6" s="253"/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</row>
    <row r="7" spans="1:26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51" t="str">
        <f>'TODOS OS REPORTES'!Z12</f>
        <v xml:space="preserve"> </v>
      </c>
      <c r="O7" s="251"/>
      <c r="P7" s="251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251"/>
      <c r="O8" s="251"/>
      <c r="P8" s="251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30" customHeight="1">
      <c r="A9" s="250" t="s">
        <v>257</v>
      </c>
      <c r="B9" s="250"/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</row>
    <row r="10" spans="1:26" ht="18.75">
      <c r="A10" s="358" t="s">
        <v>258</v>
      </c>
      <c r="B10" s="358"/>
      <c r="C10" s="358"/>
      <c r="D10" s="358"/>
      <c r="E10" s="358"/>
      <c r="F10" s="358"/>
      <c r="G10" s="358"/>
      <c r="H10" s="358"/>
      <c r="I10" s="358"/>
      <c r="J10" s="358"/>
      <c r="K10" s="358"/>
      <c r="L10" s="358"/>
      <c r="M10" s="358"/>
      <c r="N10" s="358"/>
      <c r="O10" s="358"/>
      <c r="P10" s="358"/>
      <c r="Q10" s="358"/>
      <c r="R10" s="358"/>
      <c r="S10" s="358"/>
      <c r="T10" s="358"/>
      <c r="U10" s="358"/>
      <c r="V10" s="358"/>
      <c r="W10" s="358"/>
      <c r="X10" s="358"/>
      <c r="Y10" s="358"/>
      <c r="Z10" s="358"/>
    </row>
    <row r="11" spans="1:26">
      <c r="A11" s="359" t="s">
        <v>259</v>
      </c>
      <c r="B11" s="359"/>
      <c r="C11" s="359"/>
      <c r="D11" s="359"/>
      <c r="E11" s="359"/>
      <c r="F11" s="359"/>
      <c r="G11" s="359"/>
      <c r="H11" s="359"/>
      <c r="I11" s="359"/>
      <c r="J11" s="359"/>
      <c r="K11" s="359"/>
      <c r="L11" s="359"/>
      <c r="M11" s="359"/>
      <c r="N11" s="359"/>
      <c r="O11" s="359"/>
      <c r="P11" s="359"/>
      <c r="Q11" s="359"/>
      <c r="R11" s="359"/>
      <c r="S11" s="359"/>
      <c r="T11" s="359"/>
      <c r="U11" s="359"/>
      <c r="V11" s="359"/>
      <c r="W11" s="359"/>
      <c r="X11" s="359"/>
      <c r="Y11" s="359"/>
      <c r="Z11" s="359"/>
    </row>
    <row r="12" spans="1:26" s="14" customFormat="1" ht="12">
      <c r="A12" s="360"/>
      <c r="B12" s="361"/>
      <c r="C12" s="361"/>
      <c r="D12" s="361"/>
      <c r="E12" s="362" t="str">
        <f>'TODOS OS REPORTES'!D25</f>
        <v xml:space="preserve"> </v>
      </c>
      <c r="F12" s="362"/>
      <c r="G12" s="362"/>
      <c r="H12" s="362"/>
      <c r="I12" s="362"/>
      <c r="J12" s="363"/>
      <c r="K12" s="360" t="s">
        <v>260</v>
      </c>
      <c r="L12" s="361"/>
      <c r="M12" s="361"/>
      <c r="N12" s="361"/>
      <c r="O12" s="361"/>
      <c r="P12" s="361"/>
      <c r="Q12" s="364" t="str">
        <f>'TODOS OS REPORTES'!B20</f>
        <v xml:space="preserve"> </v>
      </c>
      <c r="R12" s="364"/>
      <c r="S12" s="364"/>
      <c r="T12" s="364"/>
      <c r="U12" s="364"/>
      <c r="V12" s="364"/>
      <c r="W12" s="364"/>
      <c r="X12" s="364"/>
      <c r="Y12" s="364"/>
      <c r="Z12" s="365"/>
    </row>
    <row r="13" spans="1:26" s="14" customFormat="1" ht="12.75">
      <c r="A13" s="366" t="s">
        <v>261</v>
      </c>
      <c r="B13" s="367"/>
      <c r="C13" s="367"/>
      <c r="D13" s="367"/>
      <c r="E13" s="367"/>
      <c r="F13" s="367"/>
      <c r="G13" s="367"/>
      <c r="H13" s="367"/>
      <c r="I13" s="367"/>
      <c r="J13" s="367"/>
      <c r="K13" s="367"/>
      <c r="L13" s="367"/>
      <c r="M13" s="367"/>
      <c r="N13" s="367"/>
      <c r="O13" s="367"/>
      <c r="P13" s="367"/>
      <c r="Q13" s="367"/>
      <c r="R13" s="367"/>
      <c r="S13" s="367"/>
      <c r="T13" s="367"/>
      <c r="U13" s="367"/>
      <c r="V13" s="367"/>
      <c r="W13" s="367"/>
      <c r="X13" s="367"/>
      <c r="Y13" s="367"/>
      <c r="Z13" s="368"/>
    </row>
    <row r="14" spans="1:26" s="14" customFormat="1" ht="12" customHeight="1">
      <c r="A14" s="301" t="s">
        <v>262</v>
      </c>
      <c r="B14" s="302"/>
      <c r="C14" s="302"/>
      <c r="D14" s="302"/>
      <c r="E14" s="302"/>
      <c r="F14" s="302"/>
      <c r="G14" s="303"/>
      <c r="H14" s="369" t="s">
        <v>263</v>
      </c>
      <c r="I14" s="370"/>
      <c r="J14" s="370"/>
      <c r="K14" s="370"/>
      <c r="L14" s="370"/>
      <c r="M14" s="370"/>
      <c r="N14" s="371" t="str">
        <f>'TODOS OS REPORTES'!F20</f>
        <v xml:space="preserve"> </v>
      </c>
      <c r="O14" s="372"/>
      <c r="P14" s="370" t="s">
        <v>264</v>
      </c>
      <c r="Q14" s="370"/>
      <c r="R14" s="302"/>
      <c r="S14" s="302"/>
      <c r="T14" s="303"/>
      <c r="U14" s="369" t="s">
        <v>265</v>
      </c>
      <c r="V14" s="370"/>
      <c r="W14" s="370"/>
      <c r="X14" s="370"/>
      <c r="Y14" s="370"/>
      <c r="Z14" s="373"/>
    </row>
    <row r="15" spans="1:26" s="14" customFormat="1" ht="12">
      <c r="A15" s="332" t="str">
        <f>'TODOS OS REPORTES'!E20</f>
        <v xml:space="preserve"> </v>
      </c>
      <c r="B15" s="306"/>
      <c r="C15" s="306"/>
      <c r="D15" s="306"/>
      <c r="E15" s="306"/>
      <c r="F15" s="306"/>
      <c r="G15" s="307"/>
      <c r="H15" s="334" t="s">
        <v>30</v>
      </c>
      <c r="I15" s="335"/>
      <c r="J15" s="335"/>
      <c r="K15" s="335"/>
      <c r="L15" s="335"/>
      <c r="M15" s="335"/>
      <c r="N15" s="335"/>
      <c r="O15" s="336"/>
      <c r="P15" s="337" t="str">
        <f>'TODOS OS REPORTES'!H20</f>
        <v xml:space="preserve"> </v>
      </c>
      <c r="Q15" s="337"/>
      <c r="R15" s="337"/>
      <c r="S15" s="337"/>
      <c r="T15" s="338"/>
      <c r="U15" s="44" t="str">
        <f>IF('TODOS OS REPORTES'!O20="SIM","X"," ")</f>
        <v xml:space="preserve"> </v>
      </c>
      <c r="V15" s="374" t="s">
        <v>266</v>
      </c>
      <c r="W15" s="374"/>
      <c r="X15" s="374"/>
      <c r="Y15" s="374"/>
      <c r="Z15" s="16" t="str">
        <f>IF('TODOS OS REPORTES'!O20="SIM",'TODOS OS REPORTES'!Q20," ")</f>
        <v xml:space="preserve"> </v>
      </c>
    </row>
    <row r="16" spans="1:26" s="14" customFormat="1" ht="12" customHeight="1">
      <c r="A16" s="333"/>
      <c r="B16" s="319"/>
      <c r="C16" s="319"/>
      <c r="D16" s="319"/>
      <c r="E16" s="319"/>
      <c r="F16" s="319"/>
      <c r="G16" s="320"/>
      <c r="H16" s="344" t="s">
        <v>267</v>
      </c>
      <c r="I16" s="345"/>
      <c r="J16" s="345"/>
      <c r="K16" s="345"/>
      <c r="L16" s="345"/>
      <c r="M16" s="345"/>
      <c r="N16" s="346" t="str">
        <f>'TODOS OS REPORTES'!G20</f>
        <v xml:space="preserve"> </v>
      </c>
      <c r="O16" s="347"/>
      <c r="P16" s="348" t="s">
        <v>30</v>
      </c>
      <c r="Q16" s="348"/>
      <c r="R16" s="349"/>
      <c r="S16" s="349"/>
      <c r="T16" s="350"/>
      <c r="U16" s="52" t="str">
        <f>IF('TODOS OS REPORTES'!O20="NÃO","X"," ")</f>
        <v xml:space="preserve"> </v>
      </c>
      <c r="V16" s="351" t="s">
        <v>268</v>
      </c>
      <c r="W16" s="351"/>
      <c r="X16" s="351"/>
      <c r="Y16" s="351"/>
      <c r="Z16" s="17"/>
    </row>
    <row r="17" spans="1:27" s="14" customFormat="1" ht="12">
      <c r="A17" s="265" t="s">
        <v>269</v>
      </c>
      <c r="B17" s="266"/>
      <c r="C17" s="266"/>
      <c r="D17" s="266"/>
      <c r="E17" s="266"/>
      <c r="F17" s="266"/>
      <c r="G17" s="323"/>
      <c r="H17" s="265" t="s">
        <v>270</v>
      </c>
      <c r="I17" s="266"/>
      <c r="J17" s="266"/>
      <c r="K17" s="343"/>
      <c r="L17" s="341" t="s">
        <v>271</v>
      </c>
      <c r="M17" s="342"/>
      <c r="N17" s="342"/>
      <c r="O17" s="342"/>
      <c r="P17" s="342"/>
      <c r="Q17" s="342"/>
      <c r="R17" s="342"/>
      <c r="S17" s="342"/>
      <c r="T17" s="343"/>
      <c r="U17" s="265" t="s">
        <v>272</v>
      </c>
      <c r="V17" s="266"/>
      <c r="W17" s="266"/>
      <c r="X17" s="266"/>
      <c r="Y17" s="266"/>
      <c r="Z17" s="323"/>
    </row>
    <row r="18" spans="1:27" s="14" customFormat="1" ht="12">
      <c r="A18" s="352" t="str">
        <f>'TODOS OS REPORTES'!D20</f>
        <v xml:space="preserve"> </v>
      </c>
      <c r="B18" s="353"/>
      <c r="C18" s="353"/>
      <c r="D18" s="353"/>
      <c r="E18" s="353"/>
      <c r="F18" s="353"/>
      <c r="G18" s="354"/>
      <c r="H18" s="355" t="str">
        <f>'TODOS OS REPORTES'!I20</f>
        <v xml:space="preserve"> </v>
      </c>
      <c r="I18" s="356"/>
      <c r="J18" s="356"/>
      <c r="K18" s="357"/>
      <c r="L18" s="271" t="str">
        <f>'TODOS OS REPORTES'!J20</f>
        <v xml:space="preserve"> </v>
      </c>
      <c r="M18" s="272"/>
      <c r="N18" s="272"/>
      <c r="O18" s="272"/>
      <c r="P18" s="272"/>
      <c r="Q18" s="272"/>
      <c r="R18" s="272"/>
      <c r="S18" s="272"/>
      <c r="T18" s="273"/>
      <c r="U18" s="18"/>
      <c r="V18" s="44" t="str">
        <f>IF('TODOS OS REPORTES'!L20="IMC","X"," ")</f>
        <v xml:space="preserve"> </v>
      </c>
      <c r="W18" s="339" t="s">
        <v>52</v>
      </c>
      <c r="X18" s="340"/>
      <c r="Y18" s="52" t="str">
        <f>IF('TODOS OS REPORTES'!L20="VMC","X"," ")</f>
        <v xml:space="preserve"> </v>
      </c>
      <c r="Z18" s="19" t="s">
        <v>273</v>
      </c>
    </row>
    <row r="19" spans="1:27" s="14" customFormat="1" ht="12">
      <c r="A19" s="317" t="s">
        <v>274</v>
      </c>
      <c r="B19" s="318"/>
      <c r="C19" s="318"/>
      <c r="D19" s="318"/>
      <c r="E19" s="304" t="str">
        <f>CONCATENATE('TODOS OS REPORTES'!M20," - ",'TODOS OS REPORTES'!N20)</f>
        <v xml:space="preserve">  -  </v>
      </c>
      <c r="F19" s="304"/>
      <c r="G19" s="304"/>
      <c r="H19" s="304"/>
      <c r="I19" s="304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4"/>
      <c r="V19" s="304"/>
      <c r="W19" s="304"/>
      <c r="X19" s="304"/>
      <c r="Y19" s="304"/>
      <c r="Z19" s="305"/>
    </row>
    <row r="20" spans="1:27" s="14" customFormat="1" ht="12">
      <c r="A20" s="325" t="s">
        <v>275</v>
      </c>
      <c r="B20" s="326"/>
      <c r="C20" s="326"/>
      <c r="D20" s="326"/>
      <c r="E20" s="319"/>
      <c r="F20" s="319"/>
      <c r="G20" s="319"/>
      <c r="H20" s="319"/>
      <c r="I20" s="319"/>
      <c r="J20" s="319"/>
      <c r="K20" s="319"/>
      <c r="L20" s="319"/>
      <c r="M20" s="319"/>
      <c r="N20" s="319"/>
      <c r="O20" s="319"/>
      <c r="P20" s="319"/>
      <c r="Q20" s="319"/>
      <c r="R20" s="319"/>
      <c r="S20" s="319"/>
      <c r="T20" s="319"/>
      <c r="U20" s="319"/>
      <c r="V20" s="319"/>
      <c r="W20" s="319"/>
      <c r="X20" s="319"/>
      <c r="Y20" s="319"/>
      <c r="Z20" s="320"/>
    </row>
    <row r="21" spans="1:27" s="14" customFormat="1" ht="15" customHeight="1">
      <c r="A21" s="265" t="s">
        <v>276</v>
      </c>
      <c r="B21" s="266"/>
      <c r="C21" s="266"/>
      <c r="D21" s="266"/>
      <c r="E21" s="266"/>
      <c r="F21" s="266"/>
      <c r="G21" s="266"/>
      <c r="H21" s="266"/>
      <c r="I21" s="266"/>
      <c r="J21" s="323"/>
      <c r="K21" s="324" t="s">
        <v>277</v>
      </c>
      <c r="L21" s="266"/>
      <c r="M21" s="266"/>
      <c r="N21" s="266"/>
      <c r="O21" s="266"/>
      <c r="P21" s="266"/>
      <c r="Q21" s="266"/>
      <c r="R21" s="323"/>
      <c r="S21" s="265" t="s">
        <v>278</v>
      </c>
      <c r="T21" s="266"/>
      <c r="U21" s="266"/>
      <c r="V21" s="266"/>
      <c r="W21" s="266"/>
      <c r="X21" s="266"/>
      <c r="Y21" s="266"/>
      <c r="Z21" s="323"/>
    </row>
    <row r="22" spans="1:27" s="14" customFormat="1" ht="12" customHeight="1">
      <c r="A22" s="271" t="str">
        <f>'TODOS OS REPORTES'!P20</f>
        <v xml:space="preserve"> </v>
      </c>
      <c r="B22" s="272"/>
      <c r="C22" s="272"/>
      <c r="D22" s="272"/>
      <c r="E22" s="272"/>
      <c r="F22" s="272"/>
      <c r="G22" s="272"/>
      <c r="H22" s="272"/>
      <c r="I22" s="272"/>
      <c r="J22" s="273"/>
      <c r="K22" s="312" t="s">
        <v>279</v>
      </c>
      <c r="L22" s="313"/>
      <c r="M22" s="313"/>
      <c r="N22" s="313"/>
      <c r="O22" s="313"/>
      <c r="P22" s="313"/>
      <c r="Q22" s="327" t="str">
        <f>'TODOS OS REPORTES'!S20</f>
        <v xml:space="preserve"> </v>
      </c>
      <c r="R22" s="328"/>
      <c r="S22" s="329" t="str">
        <f>'TODOS OS REPORTES'!R20</f>
        <v xml:space="preserve"> </v>
      </c>
      <c r="T22" s="330"/>
      <c r="U22" s="330"/>
      <c r="V22" s="330"/>
      <c r="W22" s="330"/>
      <c r="X22" s="330"/>
      <c r="Y22" s="330"/>
      <c r="Z22" s="328"/>
    </row>
    <row r="23" spans="1:27" s="14" customFormat="1" ht="15" customHeight="1">
      <c r="A23" s="265" t="s">
        <v>280</v>
      </c>
      <c r="B23" s="266"/>
      <c r="C23" s="266"/>
      <c r="D23" s="266"/>
      <c r="E23" s="266"/>
      <c r="F23" s="266"/>
      <c r="G23" s="266"/>
      <c r="H23" s="321" t="s">
        <v>281</v>
      </c>
      <c r="I23" s="321"/>
      <c r="J23" s="322" t="str">
        <f>'TODOS OS REPORTES'!AG20</f>
        <v xml:space="preserve"> </v>
      </c>
      <c r="K23" s="322"/>
      <c r="L23" s="322"/>
      <c r="M23" s="322"/>
      <c r="N23" s="321" t="s">
        <v>282</v>
      </c>
      <c r="O23" s="321"/>
      <c r="P23" s="322" t="str">
        <f>'TODOS OS REPORTES'!AH20</f>
        <v xml:space="preserve"> </v>
      </c>
      <c r="Q23" s="322"/>
      <c r="R23" s="321" t="s">
        <v>283</v>
      </c>
      <c r="S23" s="321"/>
      <c r="T23" s="321"/>
      <c r="U23" s="322" t="str">
        <f>'TODOS OS REPORTES'!AK20</f>
        <v xml:space="preserve"> </v>
      </c>
      <c r="V23" s="322"/>
      <c r="W23" s="322"/>
      <c r="X23" s="20" t="s">
        <v>284</v>
      </c>
      <c r="Y23" s="322" t="str">
        <f>'TODOS OS REPORTES'!AL20</f>
        <v xml:space="preserve"> </v>
      </c>
      <c r="Z23" s="331"/>
    </row>
    <row r="24" spans="1:27" s="14" customFormat="1" ht="12">
      <c r="A24" s="314" t="s">
        <v>285</v>
      </c>
      <c r="B24" s="315"/>
      <c r="C24" s="315"/>
      <c r="D24" s="315"/>
      <c r="E24" s="315"/>
      <c r="F24" s="315"/>
      <c r="G24" s="315"/>
      <c r="H24" s="295" t="s">
        <v>286</v>
      </c>
      <c r="I24" s="295"/>
      <c r="J24" s="295"/>
      <c r="K24" s="316" t="str">
        <f>'TODOS OS REPORTES'!AI20</f>
        <v xml:space="preserve"> </v>
      </c>
      <c r="L24" s="316"/>
      <c r="M24" s="316"/>
      <c r="N24" s="67" t="s">
        <v>287</v>
      </c>
      <c r="O24" s="316" t="str">
        <f>'TODOS OS REPORTES'!AJ20</f>
        <v xml:space="preserve"> </v>
      </c>
      <c r="P24" s="316"/>
      <c r="Q24" s="316"/>
      <c r="R24" s="316"/>
      <c r="S24" s="316"/>
      <c r="T24" s="316"/>
      <c r="U24" s="295" t="s">
        <v>288</v>
      </c>
      <c r="V24" s="295"/>
      <c r="W24" s="295"/>
      <c r="X24" s="295"/>
      <c r="Y24" s="295"/>
      <c r="Z24" s="21" t="str">
        <f>'TODOS OS REPORTES'!AF20</f>
        <v xml:space="preserve"> </v>
      </c>
    </row>
    <row r="25" spans="1:27" s="14" customFormat="1" ht="12">
      <c r="A25" s="265" t="s">
        <v>289</v>
      </c>
      <c r="B25" s="266"/>
      <c r="C25" s="266"/>
      <c r="D25" s="266"/>
      <c r="E25" s="266"/>
      <c r="F25" s="266"/>
      <c r="G25" s="266"/>
      <c r="H25" s="304" t="str">
        <f>'TODOS OS REPORTES'!AB20</f>
        <v xml:space="preserve"> </v>
      </c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4"/>
      <c r="Y25" s="304"/>
      <c r="Z25" s="305"/>
    </row>
    <row r="26" spans="1:27" s="14" customFormat="1" ht="12">
      <c r="A26" s="308" t="s">
        <v>290</v>
      </c>
      <c r="B26" s="281"/>
      <c r="C26" s="281"/>
      <c r="D26" s="281"/>
      <c r="E26" s="281"/>
      <c r="F26" s="281"/>
      <c r="G26" s="281"/>
      <c r="H26" s="306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6"/>
      <c r="W26" s="306"/>
      <c r="X26" s="306"/>
      <c r="Y26" s="306"/>
      <c r="Z26" s="307"/>
    </row>
    <row r="27" spans="1:27" s="14" customFormat="1" ht="12" customHeight="1">
      <c r="A27" s="309" t="s">
        <v>291</v>
      </c>
      <c r="B27" s="310"/>
      <c r="C27" s="310"/>
      <c r="D27" s="310"/>
      <c r="E27" s="310"/>
      <c r="F27" s="310"/>
      <c r="G27" s="310"/>
      <c r="H27" s="310"/>
      <c r="I27" s="310"/>
      <c r="J27" s="310"/>
      <c r="K27" s="310"/>
      <c r="L27" s="310"/>
      <c r="M27" s="310"/>
      <c r="N27" s="310"/>
      <c r="O27" s="310"/>
      <c r="P27" s="310"/>
      <c r="Q27" s="310"/>
      <c r="R27" s="310"/>
      <c r="S27" s="310"/>
      <c r="T27" s="310"/>
      <c r="U27" s="310"/>
      <c r="V27" s="310"/>
      <c r="W27" s="310"/>
      <c r="X27" s="310"/>
      <c r="Y27" s="310"/>
      <c r="Z27" s="311"/>
    </row>
    <row r="28" spans="1:27" s="14" customFormat="1" ht="12.75">
      <c r="A28" s="268" t="s">
        <v>292</v>
      </c>
      <c r="B28" s="269"/>
      <c r="C28" s="269"/>
      <c r="D28" s="269"/>
      <c r="E28" s="269"/>
      <c r="F28" s="269"/>
      <c r="G28" s="269"/>
      <c r="H28" s="269"/>
      <c r="I28" s="269"/>
      <c r="J28" s="269"/>
      <c r="K28" s="269"/>
      <c r="L28" s="269"/>
      <c r="M28" s="269"/>
      <c r="N28" s="269"/>
      <c r="O28" s="269"/>
      <c r="P28" s="269"/>
      <c r="Q28" s="269"/>
      <c r="R28" s="269"/>
      <c r="S28" s="269"/>
      <c r="T28" s="269"/>
      <c r="U28" s="269"/>
      <c r="V28" s="269"/>
      <c r="W28" s="269"/>
      <c r="X28" s="269"/>
      <c r="Y28" s="269"/>
      <c r="Z28" s="270"/>
    </row>
    <row r="29" spans="1:27" s="14" customFormat="1" ht="12" customHeight="1">
      <c r="A29" s="298" t="s">
        <v>293</v>
      </c>
      <c r="B29" s="299"/>
      <c r="C29" s="299"/>
      <c r="D29" s="299"/>
      <c r="E29" s="299"/>
      <c r="F29" s="299"/>
      <c r="G29" s="299"/>
      <c r="H29" s="299"/>
      <c r="I29" s="299"/>
      <c r="J29" s="299"/>
      <c r="K29" s="299"/>
      <c r="L29" s="300"/>
      <c r="M29" s="301" t="s">
        <v>294</v>
      </c>
      <c r="N29" s="302"/>
      <c r="O29" s="302"/>
      <c r="P29" s="302"/>
      <c r="Q29" s="302"/>
      <c r="R29" s="302"/>
      <c r="S29" s="303"/>
      <c r="T29" s="302" t="s">
        <v>295</v>
      </c>
      <c r="U29" s="302"/>
      <c r="V29" s="302"/>
      <c r="W29" s="302"/>
      <c r="X29" s="302"/>
      <c r="Y29" s="302"/>
      <c r="Z29" s="303"/>
    </row>
    <row r="30" spans="1:27" s="14" customFormat="1" ht="12">
      <c r="A30" s="297" t="str">
        <f>'TODOS OS REPORTES'!Q20</f>
        <v xml:space="preserve"> </v>
      </c>
      <c r="B30" s="294"/>
      <c r="C30" s="294"/>
      <c r="D30" s="294"/>
      <c r="E30" s="294"/>
      <c r="F30" s="294"/>
      <c r="G30" s="294"/>
      <c r="H30" s="294"/>
      <c r="I30" s="294"/>
      <c r="J30" s="294"/>
      <c r="K30" s="294"/>
      <c r="L30" s="294"/>
      <c r="M30" s="22"/>
      <c r="N30" s="13"/>
      <c r="O30" s="13"/>
      <c r="P30" s="13"/>
      <c r="Q30" s="13"/>
      <c r="R30" s="13"/>
      <c r="S30" s="17"/>
      <c r="T30" s="292" t="s">
        <v>296</v>
      </c>
      <c r="U30" s="292"/>
      <c r="V30" s="292"/>
      <c r="W30" s="292"/>
      <c r="X30" s="292"/>
      <c r="Y30" s="292"/>
      <c r="Z30" s="293"/>
    </row>
    <row r="31" spans="1:27" s="14" customFormat="1" ht="12">
      <c r="A31" s="280" t="s">
        <v>297</v>
      </c>
      <c r="B31" s="281"/>
      <c r="C31" s="281"/>
      <c r="D31" s="281"/>
      <c r="E31" s="281"/>
      <c r="F31" s="281"/>
      <c r="G31" s="281"/>
      <c r="H31" s="281"/>
      <c r="I31" s="281"/>
      <c r="J31" s="281"/>
      <c r="K31" s="281"/>
      <c r="L31" s="296"/>
      <c r="M31" s="291" t="s">
        <v>298</v>
      </c>
      <c r="N31" s="292"/>
      <c r="O31" s="292"/>
      <c r="P31" s="292"/>
      <c r="Q31" s="293"/>
      <c r="R31" s="15" t="str">
        <f>IF(S22&gt;0,"X"," ")</f>
        <v>X</v>
      </c>
      <c r="S31" s="17"/>
      <c r="T31" s="13"/>
      <c r="U31" s="13"/>
      <c r="V31" s="13"/>
      <c r="W31" s="13"/>
      <c r="X31" s="13"/>
      <c r="Y31" s="13"/>
      <c r="Z31" s="17"/>
    </row>
    <row r="32" spans="1:27" s="14" customFormat="1" ht="12">
      <c r="A32" s="22"/>
      <c r="B32" s="15" t="str">
        <f>IF('TODOS OS REPORTES'!U20="MODO C","X"," ")</f>
        <v xml:space="preserve"> </v>
      </c>
      <c r="C32" s="280" t="s">
        <v>299</v>
      </c>
      <c r="D32" s="296"/>
      <c r="E32" s="16" t="str">
        <f>IF('TODOS OS REPORTES'!U20="PILOTO","X"," ")</f>
        <v xml:space="preserve"> </v>
      </c>
      <c r="F32" s="280" t="s">
        <v>300</v>
      </c>
      <c r="G32" s="281"/>
      <c r="H32" s="296"/>
      <c r="I32" s="15" t="str">
        <f>IF('TODOS OS REPORTES'!U20="ADS","X"," ")</f>
        <v xml:space="preserve"> </v>
      </c>
      <c r="J32" s="280" t="s">
        <v>301</v>
      </c>
      <c r="K32" s="281"/>
      <c r="L32" s="281"/>
      <c r="M32" s="23"/>
      <c r="N32" s="24"/>
      <c r="O32" s="24"/>
      <c r="P32" s="24"/>
      <c r="Q32" s="24"/>
      <c r="R32" s="25"/>
      <c r="S32" s="17"/>
      <c r="T32" s="13"/>
      <c r="U32" s="15" t="str">
        <f>IF(MID('TODOS OS REPORTES'!Q20,3,1)="0","X"," ")</f>
        <v xml:space="preserve"> </v>
      </c>
      <c r="V32" s="280" t="s">
        <v>302</v>
      </c>
      <c r="W32" s="281"/>
      <c r="X32" s="281"/>
      <c r="Y32" s="13"/>
      <c r="Z32" s="13"/>
      <c r="AA32" s="26"/>
    </row>
    <row r="33" spans="1:27" s="14" customFormat="1" ht="12">
      <c r="A33" s="22"/>
      <c r="B33" s="27"/>
      <c r="C33" s="28"/>
      <c r="D33" s="28"/>
      <c r="E33" s="27"/>
      <c r="F33" s="28"/>
      <c r="G33" s="28"/>
      <c r="H33" s="28"/>
      <c r="I33" s="27"/>
      <c r="J33" s="28"/>
      <c r="K33" s="28"/>
      <c r="L33" s="28"/>
      <c r="M33" s="291" t="s">
        <v>303</v>
      </c>
      <c r="N33" s="292"/>
      <c r="O33" s="292"/>
      <c r="P33" s="292"/>
      <c r="Q33" s="293"/>
      <c r="R33" s="15" t="str">
        <f>IF(S22&lt;0,"X"," ")</f>
        <v xml:space="preserve"> </v>
      </c>
      <c r="S33" s="17"/>
      <c r="T33" s="13"/>
      <c r="U33" s="27"/>
      <c r="V33" s="28"/>
      <c r="W33" s="28"/>
      <c r="X33" s="28"/>
      <c r="Y33" s="13"/>
      <c r="Z33" s="28"/>
      <c r="AA33" s="26"/>
    </row>
    <row r="34" spans="1:27" s="14" customFormat="1" ht="12">
      <c r="A34" s="13"/>
      <c r="B34" s="13"/>
      <c r="C34" s="15" t="str">
        <f>IF(AND('TODOS OS REPORTES'!U20&lt;&gt;"MODO C",'TODOS OS REPORTES'!U20&lt;&gt;"PILOTO",'TODOS OS REPORTES'!U20&lt;&gt;"ADS"),"X"," ")</f>
        <v>X</v>
      </c>
      <c r="D34" s="13" t="s">
        <v>304</v>
      </c>
      <c r="E34" s="294" t="str">
        <f>IF(C34="X",'TODOS OS REPORTES'!U20," ")</f>
        <v xml:space="preserve"> </v>
      </c>
      <c r="F34" s="294"/>
      <c r="G34" s="294"/>
      <c r="H34" s="294"/>
      <c r="I34" s="294"/>
      <c r="J34" s="294"/>
      <c r="K34" s="294"/>
      <c r="L34" s="294"/>
      <c r="M34" s="23"/>
      <c r="N34" s="24"/>
      <c r="O34" s="24"/>
      <c r="P34" s="24"/>
      <c r="Q34" s="24"/>
      <c r="R34" s="27"/>
      <c r="S34" s="13"/>
      <c r="T34" s="22"/>
      <c r="U34" s="15" t="str">
        <f>IF(MID('TODOS OS REPORTES'!Q20,3,1)&lt;&gt;"0","X"," ")</f>
        <v>X</v>
      </c>
      <c r="V34" s="280" t="s">
        <v>268</v>
      </c>
      <c r="W34" s="281"/>
      <c r="X34" s="281"/>
      <c r="Y34" s="13"/>
      <c r="Z34" s="13"/>
      <c r="AA34" s="26"/>
    </row>
    <row r="35" spans="1:27" s="14" customFormat="1" ht="12">
      <c r="A35" s="29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1"/>
      <c r="N35" s="32"/>
      <c r="O35" s="32"/>
      <c r="P35" s="32"/>
      <c r="Q35" s="32"/>
      <c r="R35" s="33"/>
      <c r="S35" s="30"/>
      <c r="T35" s="29"/>
      <c r="U35" s="30"/>
      <c r="V35" s="30"/>
      <c r="W35" s="30"/>
      <c r="X35" s="30"/>
      <c r="Y35" s="30"/>
      <c r="Z35" s="30"/>
      <c r="AA35" s="26"/>
    </row>
    <row r="36" spans="1:27" s="14" customFormat="1" ht="12.75">
      <c r="A36" s="282" t="s">
        <v>305</v>
      </c>
      <c r="B36" s="283"/>
      <c r="C36" s="283"/>
      <c r="D36" s="283"/>
      <c r="E36" s="283"/>
      <c r="F36" s="283"/>
      <c r="G36" s="283"/>
      <c r="H36" s="283"/>
      <c r="I36" s="283"/>
      <c r="J36" s="283"/>
      <c r="K36" s="283"/>
      <c r="L36" s="283"/>
      <c r="M36" s="283"/>
      <c r="N36" s="283"/>
      <c r="O36" s="283"/>
      <c r="P36" s="283"/>
      <c r="Q36" s="283"/>
      <c r="R36" s="283"/>
      <c r="S36" s="283"/>
      <c r="T36" s="283"/>
      <c r="U36" s="283"/>
      <c r="V36" s="283"/>
      <c r="W36" s="283"/>
      <c r="X36" s="283"/>
      <c r="Y36" s="283"/>
      <c r="Z36" s="284"/>
    </row>
    <row r="37" spans="1:27" s="14" customFormat="1" ht="23.25" customHeight="1">
      <c r="A37" s="285" t="s">
        <v>306</v>
      </c>
      <c r="B37" s="286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  <c r="Z37" s="287"/>
    </row>
    <row r="38" spans="1:27" s="14" customFormat="1" ht="120" customHeight="1">
      <c r="A38" s="288" t="str">
        <f>'TODOS OS REPORTES'!AC20</f>
        <v xml:space="preserve"> </v>
      </c>
      <c r="B38" s="289"/>
      <c r="C38" s="289"/>
      <c r="D38" s="289"/>
      <c r="E38" s="289"/>
      <c r="F38" s="289"/>
      <c r="G38" s="289"/>
      <c r="H38" s="289"/>
      <c r="I38" s="289"/>
      <c r="J38" s="289"/>
      <c r="K38" s="289"/>
      <c r="L38" s="289"/>
      <c r="M38" s="289"/>
      <c r="N38" s="289"/>
      <c r="O38" s="289"/>
      <c r="P38" s="289"/>
      <c r="Q38" s="289"/>
      <c r="R38" s="289"/>
      <c r="S38" s="289"/>
      <c r="T38" s="289"/>
      <c r="U38" s="289"/>
      <c r="V38" s="289"/>
      <c r="W38" s="289"/>
      <c r="X38" s="289"/>
      <c r="Y38" s="289"/>
      <c r="Z38" s="290"/>
    </row>
    <row r="39" spans="1:27" s="14" customFormat="1" ht="12">
      <c r="A39" s="274" t="s">
        <v>307</v>
      </c>
      <c r="B39" s="275"/>
      <c r="C39" s="275"/>
      <c r="D39" s="275"/>
      <c r="E39" s="275"/>
      <c r="F39" s="275"/>
      <c r="G39" s="275"/>
      <c r="H39" s="275"/>
      <c r="I39" s="275"/>
      <c r="J39" s="275"/>
      <c r="K39" s="275"/>
      <c r="L39" s="275"/>
      <c r="M39" s="275"/>
      <c r="N39" s="275"/>
      <c r="O39" s="275"/>
      <c r="P39" s="275"/>
      <c r="Q39" s="275"/>
      <c r="R39" s="275"/>
      <c r="S39" s="275"/>
      <c r="T39" s="275"/>
      <c r="U39" s="275"/>
      <c r="V39" s="275"/>
      <c r="W39" s="275"/>
      <c r="X39" s="275"/>
      <c r="Y39" s="275"/>
      <c r="Z39" s="276"/>
    </row>
    <row r="40" spans="1:27" s="14" customFormat="1" ht="60" customHeight="1">
      <c r="A40" s="277" t="str">
        <f>'TODOS OS REPORTES'!AD20</f>
        <v xml:space="preserve"> </v>
      </c>
      <c r="B40" s="278"/>
      <c r="C40" s="278"/>
      <c r="D40" s="278"/>
      <c r="E40" s="278"/>
      <c r="F40" s="278"/>
      <c r="G40" s="278"/>
      <c r="H40" s="278"/>
      <c r="I40" s="278"/>
      <c r="J40" s="278"/>
      <c r="K40" s="278"/>
      <c r="L40" s="278"/>
      <c r="M40" s="278"/>
      <c r="N40" s="278"/>
      <c r="O40" s="278"/>
      <c r="P40" s="278"/>
      <c r="Q40" s="278"/>
      <c r="R40" s="278"/>
      <c r="S40" s="278"/>
      <c r="T40" s="278"/>
      <c r="U40" s="278"/>
      <c r="V40" s="278"/>
      <c r="W40" s="278"/>
      <c r="X40" s="278"/>
      <c r="Y40" s="278"/>
      <c r="Z40" s="279"/>
    </row>
    <row r="41" spans="1:27" s="13" customFormat="1">
      <c r="B41" s="267" t="s">
        <v>308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  <c r="S41" s="267"/>
      <c r="T41" s="267"/>
      <c r="U41" s="267"/>
      <c r="V41" s="267"/>
      <c r="W41" s="267"/>
      <c r="X41" s="267"/>
      <c r="Y41" s="267"/>
    </row>
    <row r="42" spans="1:27" s="13" customFormat="1">
      <c r="B42" s="252" t="s">
        <v>309</v>
      </c>
      <c r="C42" s="252"/>
      <c r="D42" s="252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2"/>
      <c r="R42" s="252"/>
      <c r="S42" s="252"/>
      <c r="T42" s="252"/>
      <c r="U42" s="252"/>
      <c r="V42" s="252"/>
      <c r="W42" s="252"/>
      <c r="X42" s="252"/>
      <c r="Y42" s="252"/>
    </row>
    <row r="43" spans="1:27" s="13" customFormat="1">
      <c r="B43" s="252" t="s">
        <v>223</v>
      </c>
      <c r="C43" s="252"/>
      <c r="D43" s="252"/>
      <c r="E43" s="252"/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2"/>
      <c r="Q43" s="252"/>
      <c r="R43" s="252"/>
      <c r="S43" s="252"/>
      <c r="T43" s="252"/>
      <c r="U43" s="252"/>
      <c r="V43" s="252"/>
      <c r="W43" s="252"/>
      <c r="X43" s="252"/>
      <c r="Y43" s="252"/>
    </row>
    <row r="44" spans="1:27" s="13" customFormat="1">
      <c r="B44" s="252" t="s">
        <v>310</v>
      </c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52"/>
      <c r="W44" s="252"/>
      <c r="X44" s="252"/>
      <c r="Y44" s="252"/>
    </row>
    <row r="45" spans="1:27" s="13" customFormat="1">
      <c r="B45" s="252" t="s">
        <v>311</v>
      </c>
      <c r="C45" s="252"/>
      <c r="D45" s="252"/>
      <c r="E45" s="252"/>
      <c r="F45" s="252"/>
      <c r="G45" s="252"/>
      <c r="H45" s="252"/>
      <c r="I45" s="252"/>
      <c r="J45" s="252"/>
      <c r="K45" s="252"/>
      <c r="L45" s="252"/>
      <c r="M45" s="252"/>
      <c r="N45" s="252"/>
      <c r="O45" s="252"/>
      <c r="P45" s="252"/>
      <c r="Q45" s="252"/>
      <c r="R45" s="252"/>
      <c r="S45" s="252"/>
      <c r="T45" s="252"/>
      <c r="U45" s="252"/>
      <c r="V45" s="252"/>
      <c r="W45" s="252"/>
      <c r="X45" s="252"/>
      <c r="Y45" s="28"/>
    </row>
    <row r="46" spans="1:27" s="13" customFormat="1">
      <c r="B46" s="252" t="s">
        <v>312</v>
      </c>
      <c r="C46" s="252"/>
      <c r="D46" s="252"/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2"/>
      <c r="R46" s="252"/>
      <c r="S46" s="252"/>
      <c r="T46" s="252"/>
      <c r="U46" s="252"/>
      <c r="V46" s="252"/>
      <c r="W46" s="252"/>
      <c r="X46" s="252"/>
      <c r="Y46" s="28"/>
    </row>
    <row r="47" spans="1:27" s="14" customFormat="1" ht="12"/>
    <row r="48" spans="1:27" s="14" customFormat="1" ht="12"/>
    <row r="49" s="14" customFormat="1" ht="12"/>
    <row r="50" s="14" customFormat="1" ht="12"/>
  </sheetData>
  <mergeCells count="88">
    <mergeCell ref="N8:P8"/>
    <mergeCell ref="A1:M5"/>
    <mergeCell ref="N1:P5"/>
    <mergeCell ref="Q1:Z5"/>
    <mergeCell ref="A6:Z6"/>
    <mergeCell ref="N7:P7"/>
    <mergeCell ref="A10:Z10"/>
    <mergeCell ref="A11:Z11"/>
    <mergeCell ref="A12:D12"/>
    <mergeCell ref="E12:J12"/>
    <mergeCell ref="K12:P12"/>
    <mergeCell ref="Q12:Z12"/>
    <mergeCell ref="A13:Z13"/>
    <mergeCell ref="A14:G14"/>
    <mergeCell ref="H14:M14"/>
    <mergeCell ref="N14:O14"/>
    <mergeCell ref="P14:T14"/>
    <mergeCell ref="U14:Z14"/>
    <mergeCell ref="H15:O15"/>
    <mergeCell ref="P15:T15"/>
    <mergeCell ref="V15:Y15"/>
    <mergeCell ref="H16:M16"/>
    <mergeCell ref="U17:Z17"/>
    <mergeCell ref="H17:K17"/>
    <mergeCell ref="N16:O16"/>
    <mergeCell ref="P16:T16"/>
    <mergeCell ref="V16:Y16"/>
    <mergeCell ref="A17:G17"/>
    <mergeCell ref="R23:T23"/>
    <mergeCell ref="U23:W23"/>
    <mergeCell ref="P23:Q23"/>
    <mergeCell ref="A19:D19"/>
    <mergeCell ref="E19:Z20"/>
    <mergeCell ref="A20:D20"/>
    <mergeCell ref="A21:J21"/>
    <mergeCell ref="K21:R21"/>
    <mergeCell ref="A18:G18"/>
    <mergeCell ref="H18:K18"/>
    <mergeCell ref="L18:T18"/>
    <mergeCell ref="L17:T17"/>
    <mergeCell ref="W18:X18"/>
    <mergeCell ref="A29:L29"/>
    <mergeCell ref="M29:S29"/>
    <mergeCell ref="T29:Z29"/>
    <mergeCell ref="S21:Z21"/>
    <mergeCell ref="A23:G23"/>
    <mergeCell ref="H23:I23"/>
    <mergeCell ref="J23:M23"/>
    <mergeCell ref="N23:O23"/>
    <mergeCell ref="A22:J22"/>
    <mergeCell ref="K22:P22"/>
    <mergeCell ref="Q22:R22"/>
    <mergeCell ref="S22:Z22"/>
    <mergeCell ref="Y23:Z23"/>
    <mergeCell ref="A25:G25"/>
    <mergeCell ref="H25:Z26"/>
    <mergeCell ref="B46:X46"/>
    <mergeCell ref="A30:L30"/>
    <mergeCell ref="T30:Z30"/>
    <mergeCell ref="A31:L31"/>
    <mergeCell ref="M31:Q31"/>
    <mergeCell ref="C32:D32"/>
    <mergeCell ref="F32:H32"/>
    <mergeCell ref="J32:L32"/>
    <mergeCell ref="V32:X32"/>
    <mergeCell ref="M33:Q33"/>
    <mergeCell ref="E34:L34"/>
    <mergeCell ref="V34:X34"/>
    <mergeCell ref="A36:Z36"/>
    <mergeCell ref="A37:Z37"/>
    <mergeCell ref="A38:Z38"/>
    <mergeCell ref="B45:X45"/>
    <mergeCell ref="A9:Z9"/>
    <mergeCell ref="B41:Y41"/>
    <mergeCell ref="B42:Y42"/>
    <mergeCell ref="B43:Y43"/>
    <mergeCell ref="B44:Y44"/>
    <mergeCell ref="A39:Z39"/>
    <mergeCell ref="A40:Z40"/>
    <mergeCell ref="A26:G26"/>
    <mergeCell ref="A27:Z27"/>
    <mergeCell ref="A28:Z28"/>
    <mergeCell ref="A24:G24"/>
    <mergeCell ref="H24:J24"/>
    <mergeCell ref="K24:M24"/>
    <mergeCell ref="O24:T24"/>
    <mergeCell ref="U24:Y24"/>
    <mergeCell ref="A15:G16"/>
  </mergeCells>
  <phoneticPr fontId="1" type="noConversion"/>
  <pageMargins left="0.511811024" right="0.511811024" top="0.78740157499999996" bottom="0.78740157499999996" header="0.31496062000000002" footer="0.31496062000000002"/>
  <pageSetup paperSize="9" scale="93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A50"/>
  <sheetViews>
    <sheetView view="pageBreakPreview" zoomScaleSheetLayoutView="100" workbookViewId="0">
      <selection activeCell="N8" sqref="N8:P8"/>
    </sheetView>
  </sheetViews>
  <sheetFormatPr defaultRowHeight="15"/>
  <cols>
    <col min="1" max="3" width="2.140625" customWidth="1"/>
    <col min="4" max="4" width="6.85546875" customWidth="1"/>
    <col min="5" max="6" width="2.140625" customWidth="1"/>
    <col min="7" max="7" width="3.28515625" customWidth="1"/>
    <col min="8" max="8" width="6.42578125" customWidth="1"/>
    <col min="9" max="11" width="2.140625" customWidth="1"/>
    <col min="12" max="12" width="2.85546875" customWidth="1"/>
    <col min="13" max="13" width="4.140625" customWidth="1"/>
    <col min="14" max="14" width="4.28515625" customWidth="1"/>
    <col min="15" max="15" width="7.140625" customWidth="1"/>
    <col min="16" max="16" width="6.42578125" customWidth="1"/>
    <col min="17" max="17" width="5" customWidth="1"/>
    <col min="18" max="19" width="2.140625" customWidth="1"/>
    <col min="20" max="20" width="5.7109375" customWidth="1"/>
    <col min="21" max="23" width="2.140625" customWidth="1"/>
    <col min="24" max="24" width="6.42578125" customWidth="1"/>
    <col min="25" max="25" width="2.42578125" customWidth="1"/>
    <col min="26" max="26" width="9.7109375" customWidth="1"/>
  </cols>
  <sheetData>
    <row r="1" spans="1:26" ht="15" customHeight="1">
      <c r="A1" s="253"/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4"/>
      <c r="N1" s="255" t="s">
        <v>256</v>
      </c>
      <c r="O1" s="256"/>
      <c r="P1" s="257"/>
      <c r="Q1" s="264"/>
      <c r="R1" s="253"/>
      <c r="S1" s="253"/>
      <c r="T1" s="253"/>
      <c r="U1" s="253"/>
      <c r="V1" s="253"/>
      <c r="W1" s="253"/>
      <c r="X1" s="253"/>
      <c r="Y1" s="253"/>
      <c r="Z1" s="253"/>
    </row>
    <row r="2" spans="1:26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4"/>
      <c r="N2" s="258"/>
      <c r="O2" s="259"/>
      <c r="P2" s="260"/>
      <c r="Q2" s="264"/>
      <c r="R2" s="253"/>
      <c r="S2" s="253"/>
      <c r="T2" s="253"/>
      <c r="U2" s="253"/>
      <c r="V2" s="253"/>
      <c r="W2" s="253"/>
      <c r="X2" s="253"/>
      <c r="Y2" s="253"/>
      <c r="Z2" s="253"/>
    </row>
    <row r="3" spans="1:26">
      <c r="A3" s="253"/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4"/>
      <c r="N3" s="258"/>
      <c r="O3" s="259"/>
      <c r="P3" s="260"/>
      <c r="Q3" s="264"/>
      <c r="R3" s="253"/>
      <c r="S3" s="253"/>
      <c r="T3" s="253"/>
      <c r="U3" s="253"/>
      <c r="V3" s="253"/>
      <c r="W3" s="253"/>
      <c r="X3" s="253"/>
      <c r="Y3" s="253"/>
      <c r="Z3" s="253"/>
    </row>
    <row r="4" spans="1:26">
      <c r="A4" s="253"/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4"/>
      <c r="N4" s="258"/>
      <c r="O4" s="259"/>
      <c r="P4" s="260"/>
      <c r="Q4" s="264"/>
      <c r="R4" s="253"/>
      <c r="S4" s="253"/>
      <c r="T4" s="253"/>
      <c r="U4" s="253"/>
      <c r="V4" s="253"/>
      <c r="W4" s="253"/>
      <c r="X4" s="253"/>
      <c r="Y4" s="253"/>
      <c r="Z4" s="253"/>
    </row>
    <row r="5" spans="1:26" ht="22.5" customHeight="1" thickBot="1">
      <c r="A5" s="253"/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4"/>
      <c r="N5" s="261"/>
      <c r="O5" s="262"/>
      <c r="P5" s="263"/>
      <c r="Q5" s="264"/>
      <c r="R5" s="253"/>
      <c r="S5" s="253"/>
      <c r="T5" s="253"/>
      <c r="U5" s="253"/>
      <c r="V5" s="253"/>
      <c r="W5" s="253"/>
      <c r="X5" s="253"/>
      <c r="Y5" s="253"/>
      <c r="Z5" s="253"/>
    </row>
    <row r="6" spans="1:26">
      <c r="A6" s="253"/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</row>
    <row r="7" spans="1:26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51" t="str">
        <f>'TODOS OS REPORTES'!Z12</f>
        <v xml:space="preserve"> </v>
      </c>
      <c r="O7" s="251"/>
      <c r="P7" s="251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251"/>
      <c r="O8" s="251"/>
      <c r="P8" s="251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30" customHeight="1">
      <c r="A9" s="250" t="s">
        <v>257</v>
      </c>
      <c r="B9" s="250"/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</row>
    <row r="10" spans="1:26" ht="18.75">
      <c r="A10" s="358" t="s">
        <v>258</v>
      </c>
      <c r="B10" s="358"/>
      <c r="C10" s="358"/>
      <c r="D10" s="358"/>
      <c r="E10" s="358"/>
      <c r="F10" s="358"/>
      <c r="G10" s="358"/>
      <c r="H10" s="358"/>
      <c r="I10" s="358"/>
      <c r="J10" s="358"/>
      <c r="K10" s="358"/>
      <c r="L10" s="358"/>
      <c r="M10" s="358"/>
      <c r="N10" s="358"/>
      <c r="O10" s="358"/>
      <c r="P10" s="358"/>
      <c r="Q10" s="358"/>
      <c r="R10" s="358"/>
      <c r="S10" s="358"/>
      <c r="T10" s="358"/>
      <c r="U10" s="358"/>
      <c r="V10" s="358"/>
      <c r="W10" s="358"/>
      <c r="X10" s="358"/>
      <c r="Y10" s="358"/>
      <c r="Z10" s="358"/>
    </row>
    <row r="11" spans="1:26">
      <c r="A11" s="359" t="s">
        <v>259</v>
      </c>
      <c r="B11" s="359"/>
      <c r="C11" s="359"/>
      <c r="D11" s="359"/>
      <c r="E11" s="359"/>
      <c r="F11" s="359"/>
      <c r="G11" s="359"/>
      <c r="H11" s="359"/>
      <c r="I11" s="359"/>
      <c r="J11" s="359"/>
      <c r="K11" s="359"/>
      <c r="L11" s="359"/>
      <c r="M11" s="359"/>
      <c r="N11" s="359"/>
      <c r="O11" s="359"/>
      <c r="P11" s="359"/>
      <c r="Q11" s="359"/>
      <c r="R11" s="359"/>
      <c r="S11" s="359"/>
      <c r="T11" s="359"/>
      <c r="U11" s="359"/>
      <c r="V11" s="359"/>
      <c r="W11" s="359"/>
      <c r="X11" s="359"/>
      <c r="Y11" s="359"/>
      <c r="Z11" s="359"/>
    </row>
    <row r="12" spans="1:26" s="14" customFormat="1" ht="12">
      <c r="A12" s="360"/>
      <c r="B12" s="361"/>
      <c r="C12" s="361"/>
      <c r="D12" s="361"/>
      <c r="E12" s="362" t="str">
        <f>'TODOS OS REPORTES'!D25</f>
        <v xml:space="preserve"> </v>
      </c>
      <c r="F12" s="362"/>
      <c r="G12" s="362"/>
      <c r="H12" s="362"/>
      <c r="I12" s="362"/>
      <c r="J12" s="363"/>
      <c r="K12" s="360" t="s">
        <v>260</v>
      </c>
      <c r="L12" s="361"/>
      <c r="M12" s="361"/>
      <c r="N12" s="361"/>
      <c r="O12" s="361"/>
      <c r="P12" s="361"/>
      <c r="Q12" s="364" t="str">
        <f>'TODOS OS REPORTES'!B21</f>
        <v xml:space="preserve"> </v>
      </c>
      <c r="R12" s="364"/>
      <c r="S12" s="364"/>
      <c r="T12" s="364"/>
      <c r="U12" s="364"/>
      <c r="V12" s="364"/>
      <c r="W12" s="364"/>
      <c r="X12" s="364"/>
      <c r="Y12" s="364"/>
      <c r="Z12" s="365"/>
    </row>
    <row r="13" spans="1:26" s="14" customFormat="1" ht="12.75">
      <c r="A13" s="366" t="s">
        <v>261</v>
      </c>
      <c r="B13" s="367"/>
      <c r="C13" s="367"/>
      <c r="D13" s="367"/>
      <c r="E13" s="367"/>
      <c r="F13" s="367"/>
      <c r="G13" s="367"/>
      <c r="H13" s="367"/>
      <c r="I13" s="367"/>
      <c r="J13" s="367"/>
      <c r="K13" s="367"/>
      <c r="L13" s="367"/>
      <c r="M13" s="367"/>
      <c r="N13" s="367"/>
      <c r="O13" s="367"/>
      <c r="P13" s="367"/>
      <c r="Q13" s="367"/>
      <c r="R13" s="367"/>
      <c r="S13" s="367"/>
      <c r="T13" s="367"/>
      <c r="U13" s="367"/>
      <c r="V13" s="367"/>
      <c r="W13" s="367"/>
      <c r="X13" s="367"/>
      <c r="Y13" s="367"/>
      <c r="Z13" s="368"/>
    </row>
    <row r="14" spans="1:26" s="14" customFormat="1" ht="12" customHeight="1">
      <c r="A14" s="301" t="s">
        <v>262</v>
      </c>
      <c r="B14" s="302"/>
      <c r="C14" s="302"/>
      <c r="D14" s="302"/>
      <c r="E14" s="302"/>
      <c r="F14" s="302"/>
      <c r="G14" s="303"/>
      <c r="H14" s="369" t="s">
        <v>263</v>
      </c>
      <c r="I14" s="370"/>
      <c r="J14" s="370"/>
      <c r="K14" s="370"/>
      <c r="L14" s="370"/>
      <c r="M14" s="370"/>
      <c r="N14" s="371" t="str">
        <f>'TODOS OS REPORTES'!F21</f>
        <v xml:space="preserve"> </v>
      </c>
      <c r="O14" s="372"/>
      <c r="P14" s="370" t="s">
        <v>264</v>
      </c>
      <c r="Q14" s="370"/>
      <c r="R14" s="302"/>
      <c r="S14" s="302"/>
      <c r="T14" s="303"/>
      <c r="U14" s="369" t="s">
        <v>265</v>
      </c>
      <c r="V14" s="370"/>
      <c r="W14" s="370"/>
      <c r="X14" s="370"/>
      <c r="Y14" s="370"/>
      <c r="Z14" s="373"/>
    </row>
    <row r="15" spans="1:26" s="14" customFormat="1" ht="12">
      <c r="A15" s="332" t="str">
        <f>'TODOS OS REPORTES'!E21</f>
        <v xml:space="preserve"> </v>
      </c>
      <c r="B15" s="306"/>
      <c r="C15" s="306"/>
      <c r="D15" s="306"/>
      <c r="E15" s="306"/>
      <c r="F15" s="306"/>
      <c r="G15" s="307"/>
      <c r="H15" s="334" t="s">
        <v>30</v>
      </c>
      <c r="I15" s="335"/>
      <c r="J15" s="335"/>
      <c r="K15" s="335"/>
      <c r="L15" s="335"/>
      <c r="M15" s="335"/>
      <c r="N15" s="335"/>
      <c r="O15" s="336"/>
      <c r="P15" s="337" t="str">
        <f>'TODOS OS REPORTES'!H21</f>
        <v xml:space="preserve"> </v>
      </c>
      <c r="Q15" s="337"/>
      <c r="R15" s="337"/>
      <c r="S15" s="337"/>
      <c r="T15" s="338"/>
      <c r="U15" s="44" t="str">
        <f>IF('TODOS OS REPORTES'!O21="SIM","X"," ")</f>
        <v xml:space="preserve"> </v>
      </c>
      <c r="V15" s="374" t="s">
        <v>266</v>
      </c>
      <c r="W15" s="374"/>
      <c r="X15" s="374"/>
      <c r="Y15" s="374"/>
      <c r="Z15" s="16" t="str">
        <f>IF('TODOS OS REPORTES'!O21="SIM",'TODOS OS REPORTES'!Q21," ")</f>
        <v xml:space="preserve"> </v>
      </c>
    </row>
    <row r="16" spans="1:26" s="14" customFormat="1" ht="12" customHeight="1">
      <c r="A16" s="333"/>
      <c r="B16" s="319"/>
      <c r="C16" s="319"/>
      <c r="D16" s="319"/>
      <c r="E16" s="319"/>
      <c r="F16" s="319"/>
      <c r="G16" s="320"/>
      <c r="H16" s="344" t="s">
        <v>267</v>
      </c>
      <c r="I16" s="345"/>
      <c r="J16" s="345"/>
      <c r="K16" s="345"/>
      <c r="L16" s="345"/>
      <c r="M16" s="345"/>
      <c r="N16" s="346" t="str">
        <f>'TODOS OS REPORTES'!G21</f>
        <v xml:space="preserve"> </v>
      </c>
      <c r="O16" s="347"/>
      <c r="P16" s="348" t="s">
        <v>30</v>
      </c>
      <c r="Q16" s="348"/>
      <c r="R16" s="349"/>
      <c r="S16" s="349"/>
      <c r="T16" s="350"/>
      <c r="U16" s="52" t="str">
        <f>IF('TODOS OS REPORTES'!O21="NÃO","X"," ")</f>
        <v xml:space="preserve"> </v>
      </c>
      <c r="V16" s="351" t="s">
        <v>268</v>
      </c>
      <c r="W16" s="351"/>
      <c r="X16" s="351"/>
      <c r="Y16" s="351"/>
      <c r="Z16" s="17"/>
    </row>
    <row r="17" spans="1:27" s="14" customFormat="1" ht="12">
      <c r="A17" s="265" t="s">
        <v>269</v>
      </c>
      <c r="B17" s="266"/>
      <c r="C17" s="266"/>
      <c r="D17" s="266"/>
      <c r="E17" s="266"/>
      <c r="F17" s="266"/>
      <c r="G17" s="323"/>
      <c r="H17" s="265" t="s">
        <v>270</v>
      </c>
      <c r="I17" s="266"/>
      <c r="J17" s="266"/>
      <c r="K17" s="343"/>
      <c r="L17" s="341" t="s">
        <v>271</v>
      </c>
      <c r="M17" s="342"/>
      <c r="N17" s="342"/>
      <c r="O17" s="342"/>
      <c r="P17" s="342"/>
      <c r="Q17" s="342"/>
      <c r="R17" s="342"/>
      <c r="S17" s="342"/>
      <c r="T17" s="343"/>
      <c r="U17" s="265" t="s">
        <v>272</v>
      </c>
      <c r="V17" s="266"/>
      <c r="W17" s="266"/>
      <c r="X17" s="266"/>
      <c r="Y17" s="266"/>
      <c r="Z17" s="323"/>
    </row>
    <row r="18" spans="1:27" s="14" customFormat="1" ht="12">
      <c r="A18" s="352" t="str">
        <f>'TODOS OS REPORTES'!D21</f>
        <v xml:space="preserve"> </v>
      </c>
      <c r="B18" s="353"/>
      <c r="C18" s="353"/>
      <c r="D18" s="353"/>
      <c r="E18" s="353"/>
      <c r="F18" s="353"/>
      <c r="G18" s="354"/>
      <c r="H18" s="355" t="str">
        <f>'TODOS OS REPORTES'!I21</f>
        <v xml:space="preserve"> </v>
      </c>
      <c r="I18" s="356"/>
      <c r="J18" s="356"/>
      <c r="K18" s="357"/>
      <c r="L18" s="271" t="str">
        <f>'TODOS OS REPORTES'!J21</f>
        <v xml:space="preserve"> </v>
      </c>
      <c r="M18" s="272"/>
      <c r="N18" s="272"/>
      <c r="O18" s="272"/>
      <c r="P18" s="272"/>
      <c r="Q18" s="272"/>
      <c r="R18" s="272"/>
      <c r="S18" s="272"/>
      <c r="T18" s="273"/>
      <c r="U18" s="18"/>
      <c r="V18" s="44" t="str">
        <f>IF('TODOS OS REPORTES'!L21="IMC","X"," ")</f>
        <v xml:space="preserve"> </v>
      </c>
      <c r="W18" s="339" t="s">
        <v>52</v>
      </c>
      <c r="X18" s="340"/>
      <c r="Y18" s="52" t="str">
        <f>IF('TODOS OS REPORTES'!L21="VMC","X"," ")</f>
        <v xml:space="preserve"> </v>
      </c>
      <c r="Z18" s="19" t="s">
        <v>273</v>
      </c>
    </row>
    <row r="19" spans="1:27" s="14" customFormat="1" ht="12">
      <c r="A19" s="317" t="s">
        <v>274</v>
      </c>
      <c r="B19" s="318"/>
      <c r="C19" s="318"/>
      <c r="D19" s="318"/>
      <c r="E19" s="304" t="str">
        <f>CONCATENATE('TODOS OS REPORTES'!M21," - ",'TODOS OS REPORTES'!N21)</f>
        <v xml:space="preserve">  -  </v>
      </c>
      <c r="F19" s="304"/>
      <c r="G19" s="304"/>
      <c r="H19" s="304"/>
      <c r="I19" s="304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4"/>
      <c r="V19" s="304"/>
      <c r="W19" s="304"/>
      <c r="X19" s="304"/>
      <c r="Y19" s="304"/>
      <c r="Z19" s="305"/>
    </row>
    <row r="20" spans="1:27" s="14" customFormat="1" ht="12">
      <c r="A20" s="325" t="s">
        <v>275</v>
      </c>
      <c r="B20" s="326"/>
      <c r="C20" s="326"/>
      <c r="D20" s="326"/>
      <c r="E20" s="319"/>
      <c r="F20" s="319"/>
      <c r="G20" s="319"/>
      <c r="H20" s="319"/>
      <c r="I20" s="319"/>
      <c r="J20" s="319"/>
      <c r="K20" s="319"/>
      <c r="L20" s="319"/>
      <c r="M20" s="319"/>
      <c r="N20" s="319"/>
      <c r="O20" s="319"/>
      <c r="P20" s="319"/>
      <c r="Q20" s="319"/>
      <c r="R20" s="319"/>
      <c r="S20" s="319"/>
      <c r="T20" s="319"/>
      <c r="U20" s="319"/>
      <c r="V20" s="319"/>
      <c r="W20" s="319"/>
      <c r="X20" s="319"/>
      <c r="Y20" s="319"/>
      <c r="Z20" s="320"/>
    </row>
    <row r="21" spans="1:27" s="14" customFormat="1" ht="15" customHeight="1">
      <c r="A21" s="265" t="s">
        <v>276</v>
      </c>
      <c r="B21" s="266"/>
      <c r="C21" s="266"/>
      <c r="D21" s="266"/>
      <c r="E21" s="266"/>
      <c r="F21" s="266"/>
      <c r="G21" s="266"/>
      <c r="H21" s="266"/>
      <c r="I21" s="266"/>
      <c r="J21" s="323"/>
      <c r="K21" s="324" t="s">
        <v>277</v>
      </c>
      <c r="L21" s="266"/>
      <c r="M21" s="266"/>
      <c r="N21" s="266"/>
      <c r="O21" s="266"/>
      <c r="P21" s="266"/>
      <c r="Q21" s="266"/>
      <c r="R21" s="323"/>
      <c r="S21" s="265" t="s">
        <v>278</v>
      </c>
      <c r="T21" s="266"/>
      <c r="U21" s="266"/>
      <c r="V21" s="266"/>
      <c r="W21" s="266"/>
      <c r="X21" s="266"/>
      <c r="Y21" s="266"/>
      <c r="Z21" s="323"/>
    </row>
    <row r="22" spans="1:27" s="14" customFormat="1" ht="12" customHeight="1">
      <c r="A22" s="271" t="str">
        <f>'TODOS OS REPORTES'!P21</f>
        <v xml:space="preserve"> </v>
      </c>
      <c r="B22" s="272"/>
      <c r="C22" s="272"/>
      <c r="D22" s="272"/>
      <c r="E22" s="272"/>
      <c r="F22" s="272"/>
      <c r="G22" s="272"/>
      <c r="H22" s="272"/>
      <c r="I22" s="272"/>
      <c r="J22" s="273"/>
      <c r="K22" s="312" t="s">
        <v>279</v>
      </c>
      <c r="L22" s="313"/>
      <c r="M22" s="313"/>
      <c r="N22" s="313"/>
      <c r="O22" s="313"/>
      <c r="P22" s="313"/>
      <c r="Q22" s="327" t="str">
        <f>'TODOS OS REPORTES'!S21</f>
        <v xml:space="preserve"> </v>
      </c>
      <c r="R22" s="328"/>
      <c r="S22" s="329" t="str">
        <f>'TODOS OS REPORTES'!R21</f>
        <v xml:space="preserve"> </v>
      </c>
      <c r="T22" s="330"/>
      <c r="U22" s="330"/>
      <c r="V22" s="330"/>
      <c r="W22" s="330"/>
      <c r="X22" s="330"/>
      <c r="Y22" s="330"/>
      <c r="Z22" s="328"/>
    </row>
    <row r="23" spans="1:27" s="14" customFormat="1" ht="15" customHeight="1">
      <c r="A23" s="265" t="s">
        <v>280</v>
      </c>
      <c r="B23" s="266"/>
      <c r="C23" s="266"/>
      <c r="D23" s="266"/>
      <c r="E23" s="266"/>
      <c r="F23" s="266"/>
      <c r="G23" s="266"/>
      <c r="H23" s="321" t="s">
        <v>281</v>
      </c>
      <c r="I23" s="321"/>
      <c r="J23" s="322" t="str">
        <f>'TODOS OS REPORTES'!AG21</f>
        <v xml:space="preserve"> </v>
      </c>
      <c r="K23" s="322"/>
      <c r="L23" s="322"/>
      <c r="M23" s="322"/>
      <c r="N23" s="321" t="s">
        <v>282</v>
      </c>
      <c r="O23" s="321"/>
      <c r="P23" s="322" t="str">
        <f>'TODOS OS REPORTES'!AH21</f>
        <v xml:space="preserve"> </v>
      </c>
      <c r="Q23" s="322"/>
      <c r="R23" s="321" t="s">
        <v>283</v>
      </c>
      <c r="S23" s="321"/>
      <c r="T23" s="321"/>
      <c r="U23" s="322" t="str">
        <f>'TODOS OS REPORTES'!AK21</f>
        <v xml:space="preserve"> </v>
      </c>
      <c r="V23" s="322"/>
      <c r="W23" s="322"/>
      <c r="X23" s="20" t="s">
        <v>284</v>
      </c>
      <c r="Y23" s="322" t="str">
        <f>'TODOS OS REPORTES'!AL21</f>
        <v xml:space="preserve"> </v>
      </c>
      <c r="Z23" s="331"/>
    </row>
    <row r="24" spans="1:27" s="14" customFormat="1" ht="12">
      <c r="A24" s="314" t="s">
        <v>285</v>
      </c>
      <c r="B24" s="315"/>
      <c r="C24" s="315"/>
      <c r="D24" s="315"/>
      <c r="E24" s="315"/>
      <c r="F24" s="315"/>
      <c r="G24" s="315"/>
      <c r="H24" s="295" t="s">
        <v>286</v>
      </c>
      <c r="I24" s="295"/>
      <c r="J24" s="295"/>
      <c r="K24" s="316" t="str">
        <f>'TODOS OS REPORTES'!AI21</f>
        <v xml:space="preserve"> </v>
      </c>
      <c r="L24" s="316"/>
      <c r="M24" s="316"/>
      <c r="N24" s="67" t="s">
        <v>287</v>
      </c>
      <c r="O24" s="316" t="str">
        <f>'TODOS OS REPORTES'!AJ21</f>
        <v xml:space="preserve"> </v>
      </c>
      <c r="P24" s="316"/>
      <c r="Q24" s="316"/>
      <c r="R24" s="316"/>
      <c r="S24" s="316"/>
      <c r="T24" s="316"/>
      <c r="U24" s="295" t="s">
        <v>288</v>
      </c>
      <c r="V24" s="295"/>
      <c r="W24" s="295"/>
      <c r="X24" s="295"/>
      <c r="Y24" s="295"/>
      <c r="Z24" s="21" t="str">
        <f>'TODOS OS REPORTES'!AF21</f>
        <v xml:space="preserve"> </v>
      </c>
    </row>
    <row r="25" spans="1:27" s="14" customFormat="1" ht="12">
      <c r="A25" s="265" t="s">
        <v>289</v>
      </c>
      <c r="B25" s="266"/>
      <c r="C25" s="266"/>
      <c r="D25" s="266"/>
      <c r="E25" s="266"/>
      <c r="F25" s="266"/>
      <c r="G25" s="266"/>
      <c r="H25" s="304" t="str">
        <f>'TODOS OS REPORTES'!AB21</f>
        <v xml:space="preserve"> </v>
      </c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4"/>
      <c r="Y25" s="304"/>
      <c r="Z25" s="305"/>
    </row>
    <row r="26" spans="1:27" s="14" customFormat="1" ht="12">
      <c r="A26" s="308" t="s">
        <v>290</v>
      </c>
      <c r="B26" s="281"/>
      <c r="C26" s="281"/>
      <c r="D26" s="281"/>
      <c r="E26" s="281"/>
      <c r="F26" s="281"/>
      <c r="G26" s="281"/>
      <c r="H26" s="306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6"/>
      <c r="W26" s="306"/>
      <c r="X26" s="306"/>
      <c r="Y26" s="306"/>
      <c r="Z26" s="307"/>
    </row>
    <row r="27" spans="1:27" s="14" customFormat="1" ht="12" customHeight="1">
      <c r="A27" s="309" t="s">
        <v>291</v>
      </c>
      <c r="B27" s="310"/>
      <c r="C27" s="310"/>
      <c r="D27" s="310"/>
      <c r="E27" s="310"/>
      <c r="F27" s="310"/>
      <c r="G27" s="310"/>
      <c r="H27" s="310"/>
      <c r="I27" s="310"/>
      <c r="J27" s="310"/>
      <c r="K27" s="310"/>
      <c r="L27" s="310"/>
      <c r="M27" s="310"/>
      <c r="N27" s="310"/>
      <c r="O27" s="310"/>
      <c r="P27" s="310"/>
      <c r="Q27" s="310"/>
      <c r="R27" s="310"/>
      <c r="S27" s="310"/>
      <c r="T27" s="310"/>
      <c r="U27" s="310"/>
      <c r="V27" s="310"/>
      <c r="W27" s="310"/>
      <c r="X27" s="310"/>
      <c r="Y27" s="310"/>
      <c r="Z27" s="311"/>
    </row>
    <row r="28" spans="1:27" s="14" customFormat="1" ht="12.75">
      <c r="A28" s="268" t="s">
        <v>292</v>
      </c>
      <c r="B28" s="269"/>
      <c r="C28" s="269"/>
      <c r="D28" s="269"/>
      <c r="E28" s="269"/>
      <c r="F28" s="269"/>
      <c r="G28" s="269"/>
      <c r="H28" s="269"/>
      <c r="I28" s="269"/>
      <c r="J28" s="269"/>
      <c r="K28" s="269"/>
      <c r="L28" s="269"/>
      <c r="M28" s="269"/>
      <c r="N28" s="269"/>
      <c r="O28" s="269"/>
      <c r="P28" s="269"/>
      <c r="Q28" s="269"/>
      <c r="R28" s="269"/>
      <c r="S28" s="269"/>
      <c r="T28" s="269"/>
      <c r="U28" s="269"/>
      <c r="V28" s="269"/>
      <c r="W28" s="269"/>
      <c r="X28" s="269"/>
      <c r="Y28" s="269"/>
      <c r="Z28" s="270"/>
    </row>
    <row r="29" spans="1:27" s="14" customFormat="1" ht="12" customHeight="1">
      <c r="A29" s="298" t="s">
        <v>293</v>
      </c>
      <c r="B29" s="299"/>
      <c r="C29" s="299"/>
      <c r="D29" s="299"/>
      <c r="E29" s="299"/>
      <c r="F29" s="299"/>
      <c r="G29" s="299"/>
      <c r="H29" s="299"/>
      <c r="I29" s="299"/>
      <c r="J29" s="299"/>
      <c r="K29" s="299"/>
      <c r="L29" s="300"/>
      <c r="M29" s="301" t="s">
        <v>294</v>
      </c>
      <c r="N29" s="302"/>
      <c r="O29" s="302"/>
      <c r="P29" s="302"/>
      <c r="Q29" s="302"/>
      <c r="R29" s="302"/>
      <c r="S29" s="303"/>
      <c r="T29" s="302" t="s">
        <v>295</v>
      </c>
      <c r="U29" s="302"/>
      <c r="V29" s="302"/>
      <c r="W29" s="302"/>
      <c r="X29" s="302"/>
      <c r="Y29" s="302"/>
      <c r="Z29" s="303"/>
    </row>
    <row r="30" spans="1:27" s="14" customFormat="1" ht="12">
      <c r="A30" s="297" t="str">
        <f>'TODOS OS REPORTES'!Q21</f>
        <v xml:space="preserve"> </v>
      </c>
      <c r="B30" s="294"/>
      <c r="C30" s="294"/>
      <c r="D30" s="294"/>
      <c r="E30" s="294"/>
      <c r="F30" s="294"/>
      <c r="G30" s="294"/>
      <c r="H30" s="294"/>
      <c r="I30" s="294"/>
      <c r="J30" s="294"/>
      <c r="K30" s="294"/>
      <c r="L30" s="294"/>
      <c r="M30" s="22"/>
      <c r="N30" s="13"/>
      <c r="O30" s="13"/>
      <c r="P30" s="13"/>
      <c r="Q30" s="13"/>
      <c r="R30" s="13"/>
      <c r="S30" s="17"/>
      <c r="T30" s="292" t="s">
        <v>296</v>
      </c>
      <c r="U30" s="292"/>
      <c r="V30" s="292"/>
      <c r="W30" s="292"/>
      <c r="X30" s="292"/>
      <c r="Y30" s="292"/>
      <c r="Z30" s="293"/>
    </row>
    <row r="31" spans="1:27" s="14" customFormat="1" ht="12">
      <c r="A31" s="280" t="s">
        <v>297</v>
      </c>
      <c r="B31" s="281"/>
      <c r="C31" s="281"/>
      <c r="D31" s="281"/>
      <c r="E31" s="281"/>
      <c r="F31" s="281"/>
      <c r="G31" s="281"/>
      <c r="H31" s="281"/>
      <c r="I31" s="281"/>
      <c r="J31" s="281"/>
      <c r="K31" s="281"/>
      <c r="L31" s="296"/>
      <c r="M31" s="291" t="s">
        <v>298</v>
      </c>
      <c r="N31" s="292"/>
      <c r="O31" s="292"/>
      <c r="P31" s="292"/>
      <c r="Q31" s="293"/>
      <c r="R31" s="15" t="str">
        <f>IF(S22&gt;0,"X"," ")</f>
        <v>X</v>
      </c>
      <c r="S31" s="17"/>
      <c r="T31" s="13"/>
      <c r="U31" s="13"/>
      <c r="V31" s="13"/>
      <c r="W31" s="13"/>
      <c r="X31" s="13"/>
      <c r="Y31" s="13"/>
      <c r="Z31" s="17"/>
    </row>
    <row r="32" spans="1:27" s="14" customFormat="1" ht="12">
      <c r="A32" s="22"/>
      <c r="B32" s="15" t="str">
        <f>IF('TODOS OS REPORTES'!U21="MODO C","X"," ")</f>
        <v xml:space="preserve"> </v>
      </c>
      <c r="C32" s="280" t="s">
        <v>299</v>
      </c>
      <c r="D32" s="296"/>
      <c r="E32" s="16" t="str">
        <f>IF('TODOS OS REPORTES'!U21="PILOTO","X"," ")</f>
        <v xml:space="preserve"> </v>
      </c>
      <c r="F32" s="280" t="s">
        <v>300</v>
      </c>
      <c r="G32" s="281"/>
      <c r="H32" s="296"/>
      <c r="I32" s="15" t="str">
        <f>IF('TODOS OS REPORTES'!U21="ADS","X"," ")</f>
        <v xml:space="preserve"> </v>
      </c>
      <c r="J32" s="280" t="s">
        <v>301</v>
      </c>
      <c r="K32" s="281"/>
      <c r="L32" s="281"/>
      <c r="M32" s="23"/>
      <c r="N32" s="24"/>
      <c r="O32" s="24"/>
      <c r="P32" s="24"/>
      <c r="Q32" s="24"/>
      <c r="R32" s="25"/>
      <c r="S32" s="17"/>
      <c r="T32" s="13"/>
      <c r="U32" s="15" t="str">
        <f>IF(MID('TODOS OS REPORTES'!Q21,3,1)="0","X"," ")</f>
        <v xml:space="preserve"> </v>
      </c>
      <c r="V32" s="280" t="s">
        <v>302</v>
      </c>
      <c r="W32" s="281"/>
      <c r="X32" s="281"/>
      <c r="Y32" s="13"/>
      <c r="Z32" s="13"/>
      <c r="AA32" s="26"/>
    </row>
    <row r="33" spans="1:27" s="14" customFormat="1" ht="12">
      <c r="A33" s="22"/>
      <c r="B33" s="27"/>
      <c r="C33" s="28"/>
      <c r="D33" s="28"/>
      <c r="E33" s="27"/>
      <c r="F33" s="28"/>
      <c r="G33" s="28"/>
      <c r="H33" s="28"/>
      <c r="I33" s="27"/>
      <c r="J33" s="28"/>
      <c r="K33" s="28"/>
      <c r="L33" s="28"/>
      <c r="M33" s="291" t="s">
        <v>303</v>
      </c>
      <c r="N33" s="292"/>
      <c r="O33" s="292"/>
      <c r="P33" s="292"/>
      <c r="Q33" s="293"/>
      <c r="R33" s="15" t="str">
        <f>IF(S22&lt;0,"X"," ")</f>
        <v xml:space="preserve"> </v>
      </c>
      <c r="S33" s="17"/>
      <c r="T33" s="13"/>
      <c r="U33" s="27"/>
      <c r="V33" s="28"/>
      <c r="W33" s="28"/>
      <c r="X33" s="28"/>
      <c r="Y33" s="13"/>
      <c r="Z33" s="28"/>
      <c r="AA33" s="26"/>
    </row>
    <row r="34" spans="1:27" s="14" customFormat="1" ht="12">
      <c r="A34" s="13"/>
      <c r="B34" s="13"/>
      <c r="C34" s="15" t="str">
        <f>IF(AND('TODOS OS REPORTES'!U21&lt;&gt;"MODO C",'TODOS OS REPORTES'!U21&lt;&gt;"PILOTO",'TODOS OS REPORTES'!U21&lt;&gt;"ADS"),"X"," ")</f>
        <v>X</v>
      </c>
      <c r="D34" s="13" t="s">
        <v>304</v>
      </c>
      <c r="E34" s="294" t="str">
        <f>IF(C34="X",'TODOS OS REPORTES'!U21," ")</f>
        <v xml:space="preserve"> </v>
      </c>
      <c r="F34" s="294"/>
      <c r="G34" s="294"/>
      <c r="H34" s="294"/>
      <c r="I34" s="294"/>
      <c r="J34" s="294"/>
      <c r="K34" s="294"/>
      <c r="L34" s="294"/>
      <c r="M34" s="23"/>
      <c r="N34" s="24"/>
      <c r="O34" s="24"/>
      <c r="P34" s="24"/>
      <c r="Q34" s="24"/>
      <c r="R34" s="27"/>
      <c r="S34" s="13"/>
      <c r="T34" s="22"/>
      <c r="U34" s="15" t="str">
        <f>IF(MID('TODOS OS REPORTES'!Q21,3,1)&lt;&gt;"0","X"," ")</f>
        <v>X</v>
      </c>
      <c r="V34" s="280" t="s">
        <v>268</v>
      </c>
      <c r="W34" s="281"/>
      <c r="X34" s="281"/>
      <c r="Y34" s="13"/>
      <c r="Z34" s="13"/>
      <c r="AA34" s="26"/>
    </row>
    <row r="35" spans="1:27" s="14" customFormat="1" ht="12">
      <c r="A35" s="29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1"/>
      <c r="N35" s="32"/>
      <c r="O35" s="32"/>
      <c r="P35" s="32"/>
      <c r="Q35" s="32"/>
      <c r="R35" s="33"/>
      <c r="S35" s="30"/>
      <c r="T35" s="29"/>
      <c r="U35" s="30"/>
      <c r="V35" s="30"/>
      <c r="W35" s="30"/>
      <c r="X35" s="30"/>
      <c r="Y35" s="30"/>
      <c r="Z35" s="30"/>
      <c r="AA35" s="26"/>
    </row>
    <row r="36" spans="1:27" s="14" customFormat="1" ht="12.75">
      <c r="A36" s="282" t="s">
        <v>305</v>
      </c>
      <c r="B36" s="283"/>
      <c r="C36" s="283"/>
      <c r="D36" s="283"/>
      <c r="E36" s="283"/>
      <c r="F36" s="283"/>
      <c r="G36" s="283"/>
      <c r="H36" s="283"/>
      <c r="I36" s="283"/>
      <c r="J36" s="283"/>
      <c r="K36" s="283"/>
      <c r="L36" s="283"/>
      <c r="M36" s="283"/>
      <c r="N36" s="283"/>
      <c r="O36" s="283"/>
      <c r="P36" s="283"/>
      <c r="Q36" s="283"/>
      <c r="R36" s="283"/>
      <c r="S36" s="283"/>
      <c r="T36" s="283"/>
      <c r="U36" s="283"/>
      <c r="V36" s="283"/>
      <c r="W36" s="283"/>
      <c r="X36" s="283"/>
      <c r="Y36" s="283"/>
      <c r="Z36" s="284"/>
    </row>
    <row r="37" spans="1:27" s="14" customFormat="1" ht="23.25" customHeight="1">
      <c r="A37" s="285" t="s">
        <v>306</v>
      </c>
      <c r="B37" s="286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  <c r="Z37" s="287"/>
    </row>
    <row r="38" spans="1:27" s="14" customFormat="1" ht="120" customHeight="1">
      <c r="A38" s="288" t="str">
        <f>'TODOS OS REPORTES'!AC21</f>
        <v xml:space="preserve"> </v>
      </c>
      <c r="B38" s="289"/>
      <c r="C38" s="289"/>
      <c r="D38" s="289"/>
      <c r="E38" s="289"/>
      <c r="F38" s="289"/>
      <c r="G38" s="289"/>
      <c r="H38" s="289"/>
      <c r="I38" s="289"/>
      <c r="J38" s="289"/>
      <c r="K38" s="289"/>
      <c r="L38" s="289"/>
      <c r="M38" s="289"/>
      <c r="N38" s="289"/>
      <c r="O38" s="289"/>
      <c r="P38" s="289"/>
      <c r="Q38" s="289"/>
      <c r="R38" s="289"/>
      <c r="S38" s="289"/>
      <c r="T38" s="289"/>
      <c r="U38" s="289"/>
      <c r="V38" s="289"/>
      <c r="W38" s="289"/>
      <c r="X38" s="289"/>
      <c r="Y38" s="289"/>
      <c r="Z38" s="290"/>
    </row>
    <row r="39" spans="1:27" s="14" customFormat="1" ht="12">
      <c r="A39" s="274" t="s">
        <v>307</v>
      </c>
      <c r="B39" s="275"/>
      <c r="C39" s="275"/>
      <c r="D39" s="275"/>
      <c r="E39" s="275"/>
      <c r="F39" s="275"/>
      <c r="G39" s="275"/>
      <c r="H39" s="275"/>
      <c r="I39" s="275"/>
      <c r="J39" s="275"/>
      <c r="K39" s="275"/>
      <c r="L39" s="275"/>
      <c r="M39" s="275"/>
      <c r="N39" s="275"/>
      <c r="O39" s="275"/>
      <c r="P39" s="275"/>
      <c r="Q39" s="275"/>
      <c r="R39" s="275"/>
      <c r="S39" s="275"/>
      <c r="T39" s="275"/>
      <c r="U39" s="275"/>
      <c r="V39" s="275"/>
      <c r="W39" s="275"/>
      <c r="X39" s="275"/>
      <c r="Y39" s="275"/>
      <c r="Z39" s="276"/>
    </row>
    <row r="40" spans="1:27" s="14" customFormat="1" ht="60" customHeight="1">
      <c r="A40" s="277" t="str">
        <f>'TODOS OS REPORTES'!AD21</f>
        <v xml:space="preserve"> </v>
      </c>
      <c r="B40" s="278"/>
      <c r="C40" s="278"/>
      <c r="D40" s="278"/>
      <c r="E40" s="278"/>
      <c r="F40" s="278"/>
      <c r="G40" s="278"/>
      <c r="H40" s="278"/>
      <c r="I40" s="278"/>
      <c r="J40" s="278"/>
      <c r="K40" s="278"/>
      <c r="L40" s="278"/>
      <c r="M40" s="278"/>
      <c r="N40" s="278"/>
      <c r="O40" s="278"/>
      <c r="P40" s="278"/>
      <c r="Q40" s="278"/>
      <c r="R40" s="278"/>
      <c r="S40" s="278"/>
      <c r="T40" s="278"/>
      <c r="U40" s="278"/>
      <c r="V40" s="278"/>
      <c r="W40" s="278"/>
      <c r="X40" s="278"/>
      <c r="Y40" s="278"/>
      <c r="Z40" s="279"/>
    </row>
    <row r="41" spans="1:27" s="13" customFormat="1">
      <c r="B41" s="267" t="s">
        <v>308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  <c r="S41" s="267"/>
      <c r="T41" s="267"/>
      <c r="U41" s="267"/>
      <c r="V41" s="267"/>
      <c r="W41" s="267"/>
      <c r="X41" s="267"/>
      <c r="Y41" s="267"/>
    </row>
    <row r="42" spans="1:27" s="13" customFormat="1">
      <c r="B42" s="252" t="s">
        <v>309</v>
      </c>
      <c r="C42" s="252"/>
      <c r="D42" s="252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2"/>
      <c r="R42" s="252"/>
      <c r="S42" s="252"/>
      <c r="T42" s="252"/>
      <c r="U42" s="252"/>
      <c r="V42" s="252"/>
      <c r="W42" s="252"/>
      <c r="X42" s="252"/>
      <c r="Y42" s="252"/>
    </row>
    <row r="43" spans="1:27" s="13" customFormat="1">
      <c r="B43" s="252" t="s">
        <v>223</v>
      </c>
      <c r="C43" s="252"/>
      <c r="D43" s="252"/>
      <c r="E43" s="252"/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2"/>
      <c r="Q43" s="252"/>
      <c r="R43" s="252"/>
      <c r="S43" s="252"/>
      <c r="T43" s="252"/>
      <c r="U43" s="252"/>
      <c r="V43" s="252"/>
      <c r="W43" s="252"/>
      <c r="X43" s="252"/>
      <c r="Y43" s="252"/>
    </row>
    <row r="44" spans="1:27" s="13" customFormat="1">
      <c r="B44" s="252" t="s">
        <v>310</v>
      </c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52"/>
      <c r="W44" s="252"/>
      <c r="X44" s="252"/>
      <c r="Y44" s="252"/>
    </row>
    <row r="45" spans="1:27" s="13" customFormat="1">
      <c r="B45" s="252" t="s">
        <v>311</v>
      </c>
      <c r="C45" s="252"/>
      <c r="D45" s="252"/>
      <c r="E45" s="252"/>
      <c r="F45" s="252"/>
      <c r="G45" s="252"/>
      <c r="H45" s="252"/>
      <c r="I45" s="252"/>
      <c r="J45" s="252"/>
      <c r="K45" s="252"/>
      <c r="L45" s="252"/>
      <c r="M45" s="252"/>
      <c r="N45" s="252"/>
      <c r="O45" s="252"/>
      <c r="P45" s="252"/>
      <c r="Q45" s="252"/>
      <c r="R45" s="252"/>
      <c r="S45" s="252"/>
      <c r="T45" s="252"/>
      <c r="U45" s="252"/>
      <c r="V45" s="252"/>
      <c r="W45" s="252"/>
      <c r="X45" s="252"/>
      <c r="Y45" s="28"/>
    </row>
    <row r="46" spans="1:27" s="13" customFormat="1">
      <c r="B46" s="252" t="s">
        <v>312</v>
      </c>
      <c r="C46" s="252"/>
      <c r="D46" s="252"/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2"/>
      <c r="R46" s="252"/>
      <c r="S46" s="252"/>
      <c r="T46" s="252"/>
      <c r="U46" s="252"/>
      <c r="V46" s="252"/>
      <c r="W46" s="252"/>
      <c r="X46" s="252"/>
      <c r="Y46" s="28"/>
    </row>
    <row r="47" spans="1:27" s="14" customFormat="1" ht="12"/>
    <row r="48" spans="1:27" s="14" customFormat="1" ht="12"/>
    <row r="49" s="14" customFormat="1" ht="12"/>
    <row r="50" s="14" customFormat="1" ht="12"/>
  </sheetData>
  <mergeCells count="88">
    <mergeCell ref="N8:P8"/>
    <mergeCell ref="A1:M5"/>
    <mergeCell ref="N1:P5"/>
    <mergeCell ref="Q1:Z5"/>
    <mergeCell ref="A6:Z6"/>
    <mergeCell ref="N7:P7"/>
    <mergeCell ref="A10:Z10"/>
    <mergeCell ref="A11:Z11"/>
    <mergeCell ref="A12:D12"/>
    <mergeCell ref="E12:J12"/>
    <mergeCell ref="K12:P12"/>
    <mergeCell ref="Q12:Z12"/>
    <mergeCell ref="A13:Z13"/>
    <mergeCell ref="A14:G14"/>
    <mergeCell ref="H14:M14"/>
    <mergeCell ref="N14:O14"/>
    <mergeCell ref="P14:T14"/>
    <mergeCell ref="U14:Z14"/>
    <mergeCell ref="H15:O15"/>
    <mergeCell ref="P15:T15"/>
    <mergeCell ref="V15:Y15"/>
    <mergeCell ref="H16:M16"/>
    <mergeCell ref="U17:Z17"/>
    <mergeCell ref="H17:K17"/>
    <mergeCell ref="N16:O16"/>
    <mergeCell ref="P16:T16"/>
    <mergeCell ref="V16:Y16"/>
    <mergeCell ref="A17:G17"/>
    <mergeCell ref="R23:T23"/>
    <mergeCell ref="U23:W23"/>
    <mergeCell ref="P23:Q23"/>
    <mergeCell ref="A19:D19"/>
    <mergeCell ref="E19:Z20"/>
    <mergeCell ref="A20:D20"/>
    <mergeCell ref="A21:J21"/>
    <mergeCell ref="K21:R21"/>
    <mergeCell ref="A18:G18"/>
    <mergeCell ref="H18:K18"/>
    <mergeCell ref="L18:T18"/>
    <mergeCell ref="L17:T17"/>
    <mergeCell ref="W18:X18"/>
    <mergeCell ref="A29:L29"/>
    <mergeCell ref="M29:S29"/>
    <mergeCell ref="T29:Z29"/>
    <mergeCell ref="S21:Z21"/>
    <mergeCell ref="A23:G23"/>
    <mergeCell ref="H23:I23"/>
    <mergeCell ref="J23:M23"/>
    <mergeCell ref="N23:O23"/>
    <mergeCell ref="A22:J22"/>
    <mergeCell ref="K22:P22"/>
    <mergeCell ref="Q22:R22"/>
    <mergeCell ref="S22:Z22"/>
    <mergeCell ref="Y23:Z23"/>
    <mergeCell ref="A25:G25"/>
    <mergeCell ref="H25:Z26"/>
    <mergeCell ref="B46:X46"/>
    <mergeCell ref="A30:L30"/>
    <mergeCell ref="T30:Z30"/>
    <mergeCell ref="A31:L31"/>
    <mergeCell ref="M31:Q31"/>
    <mergeCell ref="C32:D32"/>
    <mergeCell ref="F32:H32"/>
    <mergeCell ref="J32:L32"/>
    <mergeCell ref="V32:X32"/>
    <mergeCell ref="M33:Q33"/>
    <mergeCell ref="E34:L34"/>
    <mergeCell ref="V34:X34"/>
    <mergeCell ref="A36:Z36"/>
    <mergeCell ref="A37:Z37"/>
    <mergeCell ref="A38:Z38"/>
    <mergeCell ref="B45:X45"/>
    <mergeCell ref="A9:Z9"/>
    <mergeCell ref="B41:Y41"/>
    <mergeCell ref="B42:Y42"/>
    <mergeCell ref="B43:Y43"/>
    <mergeCell ref="B44:Y44"/>
    <mergeCell ref="A39:Z39"/>
    <mergeCell ref="A40:Z40"/>
    <mergeCell ref="A26:G26"/>
    <mergeCell ref="A27:Z27"/>
    <mergeCell ref="A28:Z28"/>
    <mergeCell ref="A24:G24"/>
    <mergeCell ref="H24:J24"/>
    <mergeCell ref="K24:M24"/>
    <mergeCell ref="O24:T24"/>
    <mergeCell ref="U24:Y24"/>
    <mergeCell ref="A15:G16"/>
  </mergeCells>
  <phoneticPr fontId="1" type="noConversion"/>
  <pageMargins left="0.511811024" right="0.511811024" top="0.78740157499999996" bottom="0.78740157499999996" header="0.31496062000000002" footer="0.31496062000000002"/>
  <pageSetup paperSize="9" scale="93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A50"/>
  <sheetViews>
    <sheetView view="pageBreakPreview" zoomScaleSheetLayoutView="100" workbookViewId="0">
      <selection activeCell="N8" sqref="N8:P8"/>
    </sheetView>
  </sheetViews>
  <sheetFormatPr defaultRowHeight="15"/>
  <cols>
    <col min="1" max="3" width="2.140625" customWidth="1"/>
    <col min="4" max="4" width="6.85546875" customWidth="1"/>
    <col min="5" max="6" width="2.140625" customWidth="1"/>
    <col min="7" max="7" width="3.28515625" customWidth="1"/>
    <col min="8" max="8" width="6.42578125" customWidth="1"/>
    <col min="9" max="11" width="2.140625" customWidth="1"/>
    <col min="12" max="12" width="2.85546875" customWidth="1"/>
    <col min="13" max="13" width="4.140625" customWidth="1"/>
    <col min="14" max="14" width="4.28515625" customWidth="1"/>
    <col min="15" max="15" width="7.140625" customWidth="1"/>
    <col min="16" max="16" width="6.42578125" customWidth="1"/>
    <col min="17" max="17" width="5" customWidth="1"/>
    <col min="18" max="19" width="2.140625" customWidth="1"/>
    <col min="20" max="20" width="5.7109375" customWidth="1"/>
    <col min="21" max="23" width="2.140625" customWidth="1"/>
    <col min="24" max="24" width="6.42578125" customWidth="1"/>
    <col min="25" max="25" width="2.42578125" customWidth="1"/>
    <col min="26" max="26" width="9.7109375" customWidth="1"/>
  </cols>
  <sheetData>
    <row r="1" spans="1:26" ht="15" customHeight="1">
      <c r="A1" s="253"/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4"/>
      <c r="N1" s="255" t="s">
        <v>256</v>
      </c>
      <c r="O1" s="256"/>
      <c r="P1" s="257"/>
      <c r="Q1" s="264"/>
      <c r="R1" s="253"/>
      <c r="S1" s="253"/>
      <c r="T1" s="253"/>
      <c r="U1" s="253"/>
      <c r="V1" s="253"/>
      <c r="W1" s="253"/>
      <c r="X1" s="253"/>
      <c r="Y1" s="253"/>
      <c r="Z1" s="253"/>
    </row>
    <row r="2" spans="1:26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4"/>
      <c r="N2" s="258"/>
      <c r="O2" s="259"/>
      <c r="P2" s="260"/>
      <c r="Q2" s="264"/>
      <c r="R2" s="253"/>
      <c r="S2" s="253"/>
      <c r="T2" s="253"/>
      <c r="U2" s="253"/>
      <c r="V2" s="253"/>
      <c r="W2" s="253"/>
      <c r="X2" s="253"/>
      <c r="Y2" s="253"/>
      <c r="Z2" s="253"/>
    </row>
    <row r="3" spans="1:26">
      <c r="A3" s="253"/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4"/>
      <c r="N3" s="258"/>
      <c r="O3" s="259"/>
      <c r="P3" s="260"/>
      <c r="Q3" s="264"/>
      <c r="R3" s="253"/>
      <c r="S3" s="253"/>
      <c r="T3" s="253"/>
      <c r="U3" s="253"/>
      <c r="V3" s="253"/>
      <c r="W3" s="253"/>
      <c r="X3" s="253"/>
      <c r="Y3" s="253"/>
      <c r="Z3" s="253"/>
    </row>
    <row r="4" spans="1:26">
      <c r="A4" s="253"/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4"/>
      <c r="N4" s="258"/>
      <c r="O4" s="259"/>
      <c r="P4" s="260"/>
      <c r="Q4" s="264"/>
      <c r="R4" s="253"/>
      <c r="S4" s="253"/>
      <c r="T4" s="253"/>
      <c r="U4" s="253"/>
      <c r="V4" s="253"/>
      <c r="W4" s="253"/>
      <c r="X4" s="253"/>
      <c r="Y4" s="253"/>
      <c r="Z4" s="253"/>
    </row>
    <row r="5" spans="1:26" ht="22.5" customHeight="1" thickBot="1">
      <c r="A5" s="253"/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4"/>
      <c r="N5" s="261"/>
      <c r="O5" s="262"/>
      <c r="P5" s="263"/>
      <c r="Q5" s="264"/>
      <c r="R5" s="253"/>
      <c r="S5" s="253"/>
      <c r="T5" s="253"/>
      <c r="U5" s="253"/>
      <c r="V5" s="253"/>
      <c r="W5" s="253"/>
      <c r="X5" s="253"/>
      <c r="Y5" s="253"/>
      <c r="Z5" s="253"/>
    </row>
    <row r="6" spans="1:26" ht="15" customHeight="1">
      <c r="A6" s="253"/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</row>
    <row r="7" spans="1:26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51" t="str">
        <f>'TODOS OS REPORTES'!Z12</f>
        <v xml:space="preserve"> </v>
      </c>
      <c r="O7" s="251"/>
      <c r="P7" s="251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251"/>
      <c r="O8" s="251"/>
      <c r="P8" s="251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30" customHeight="1">
      <c r="A9" s="250" t="s">
        <v>257</v>
      </c>
      <c r="B9" s="250"/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</row>
    <row r="10" spans="1:26" ht="18.75">
      <c r="A10" s="358" t="s">
        <v>258</v>
      </c>
      <c r="B10" s="358"/>
      <c r="C10" s="358"/>
      <c r="D10" s="358"/>
      <c r="E10" s="358"/>
      <c r="F10" s="358"/>
      <c r="G10" s="358"/>
      <c r="H10" s="358"/>
      <c r="I10" s="358"/>
      <c r="J10" s="358"/>
      <c r="K10" s="358"/>
      <c r="L10" s="358"/>
      <c r="M10" s="358"/>
      <c r="N10" s="358"/>
      <c r="O10" s="358"/>
      <c r="P10" s="358"/>
      <c r="Q10" s="358"/>
      <c r="R10" s="358"/>
      <c r="S10" s="358"/>
      <c r="T10" s="358"/>
      <c r="U10" s="358"/>
      <c r="V10" s="358"/>
      <c r="W10" s="358"/>
      <c r="X10" s="358"/>
      <c r="Y10" s="358"/>
      <c r="Z10" s="358"/>
    </row>
    <row r="11" spans="1:26">
      <c r="A11" s="359" t="s">
        <v>259</v>
      </c>
      <c r="B11" s="359"/>
      <c r="C11" s="359"/>
      <c r="D11" s="359"/>
      <c r="E11" s="359"/>
      <c r="F11" s="359"/>
      <c r="G11" s="359"/>
      <c r="H11" s="359"/>
      <c r="I11" s="359"/>
      <c r="J11" s="359"/>
      <c r="K11" s="359"/>
      <c r="L11" s="359"/>
      <c r="M11" s="359"/>
      <c r="N11" s="359"/>
      <c r="O11" s="359"/>
      <c r="P11" s="359"/>
      <c r="Q11" s="359"/>
      <c r="R11" s="359"/>
      <c r="S11" s="359"/>
      <c r="T11" s="359"/>
      <c r="U11" s="359"/>
      <c r="V11" s="359"/>
      <c r="W11" s="359"/>
      <c r="X11" s="359"/>
      <c r="Y11" s="359"/>
      <c r="Z11" s="359"/>
    </row>
    <row r="12" spans="1:26" s="14" customFormat="1" ht="12">
      <c r="A12" s="360"/>
      <c r="B12" s="361"/>
      <c r="C12" s="361"/>
      <c r="D12" s="361"/>
      <c r="E12" s="362" t="str">
        <f>'TODOS OS REPORTES'!D25</f>
        <v xml:space="preserve"> </v>
      </c>
      <c r="F12" s="362"/>
      <c r="G12" s="362"/>
      <c r="H12" s="362"/>
      <c r="I12" s="362"/>
      <c r="J12" s="363"/>
      <c r="K12" s="360" t="s">
        <v>260</v>
      </c>
      <c r="L12" s="361"/>
      <c r="M12" s="361"/>
      <c r="N12" s="361"/>
      <c r="O12" s="361"/>
      <c r="P12" s="361"/>
      <c r="Q12" s="364" t="str">
        <f>'TODOS OS REPORTES'!B22</f>
        <v xml:space="preserve"> </v>
      </c>
      <c r="R12" s="364"/>
      <c r="S12" s="364"/>
      <c r="T12" s="364"/>
      <c r="U12" s="364"/>
      <c r="V12" s="364"/>
      <c r="W12" s="364"/>
      <c r="X12" s="364"/>
      <c r="Y12" s="364"/>
      <c r="Z12" s="365"/>
    </row>
    <row r="13" spans="1:26" s="14" customFormat="1" ht="12.75">
      <c r="A13" s="366" t="s">
        <v>261</v>
      </c>
      <c r="B13" s="367"/>
      <c r="C13" s="367"/>
      <c r="D13" s="367"/>
      <c r="E13" s="367"/>
      <c r="F13" s="367"/>
      <c r="G13" s="367"/>
      <c r="H13" s="367"/>
      <c r="I13" s="367"/>
      <c r="J13" s="367"/>
      <c r="K13" s="367"/>
      <c r="L13" s="367"/>
      <c r="M13" s="367"/>
      <c r="N13" s="367"/>
      <c r="O13" s="367"/>
      <c r="P13" s="367"/>
      <c r="Q13" s="367"/>
      <c r="R13" s="367"/>
      <c r="S13" s="367"/>
      <c r="T13" s="367"/>
      <c r="U13" s="367"/>
      <c r="V13" s="367"/>
      <c r="W13" s="367"/>
      <c r="X13" s="367"/>
      <c r="Y13" s="367"/>
      <c r="Z13" s="368"/>
    </row>
    <row r="14" spans="1:26" s="14" customFormat="1" ht="12" customHeight="1">
      <c r="A14" s="301" t="s">
        <v>262</v>
      </c>
      <c r="B14" s="302"/>
      <c r="C14" s="302"/>
      <c r="D14" s="302"/>
      <c r="E14" s="302"/>
      <c r="F14" s="302"/>
      <c r="G14" s="303"/>
      <c r="H14" s="369" t="s">
        <v>263</v>
      </c>
      <c r="I14" s="370"/>
      <c r="J14" s="370"/>
      <c r="K14" s="370"/>
      <c r="L14" s="370"/>
      <c r="M14" s="370"/>
      <c r="N14" s="371" t="str">
        <f>'TODOS OS REPORTES'!F22</f>
        <v xml:space="preserve"> </v>
      </c>
      <c r="O14" s="372"/>
      <c r="P14" s="370" t="s">
        <v>264</v>
      </c>
      <c r="Q14" s="370"/>
      <c r="R14" s="302"/>
      <c r="S14" s="302"/>
      <c r="T14" s="303"/>
      <c r="U14" s="369" t="s">
        <v>265</v>
      </c>
      <c r="V14" s="370"/>
      <c r="W14" s="370"/>
      <c r="X14" s="370"/>
      <c r="Y14" s="370"/>
      <c r="Z14" s="373"/>
    </row>
    <row r="15" spans="1:26" s="14" customFormat="1" ht="12">
      <c r="A15" s="332" t="str">
        <f>'TODOS OS REPORTES'!E22</f>
        <v xml:space="preserve"> </v>
      </c>
      <c r="B15" s="306"/>
      <c r="C15" s="306"/>
      <c r="D15" s="306"/>
      <c r="E15" s="306"/>
      <c r="F15" s="306"/>
      <c r="G15" s="307"/>
      <c r="H15" s="334" t="s">
        <v>30</v>
      </c>
      <c r="I15" s="335"/>
      <c r="J15" s="335"/>
      <c r="K15" s="335"/>
      <c r="L15" s="335"/>
      <c r="M15" s="335"/>
      <c r="N15" s="335"/>
      <c r="O15" s="336"/>
      <c r="P15" s="337" t="str">
        <f>'TODOS OS REPORTES'!H22</f>
        <v xml:space="preserve"> </v>
      </c>
      <c r="Q15" s="337"/>
      <c r="R15" s="337"/>
      <c r="S15" s="337"/>
      <c r="T15" s="338"/>
      <c r="U15" s="44" t="str">
        <f>IF('TODOS OS REPORTES'!O22="SIM","X"," ")</f>
        <v xml:space="preserve"> </v>
      </c>
      <c r="V15" s="374" t="s">
        <v>266</v>
      </c>
      <c r="W15" s="374"/>
      <c r="X15" s="374"/>
      <c r="Y15" s="374"/>
      <c r="Z15" s="16" t="str">
        <f>IF('TODOS OS REPORTES'!O22="SIM",'TODOS OS REPORTES'!Q22," ")</f>
        <v xml:space="preserve"> </v>
      </c>
    </row>
    <row r="16" spans="1:26" s="14" customFormat="1" ht="12" customHeight="1">
      <c r="A16" s="333"/>
      <c r="B16" s="319"/>
      <c r="C16" s="319"/>
      <c r="D16" s="319"/>
      <c r="E16" s="319"/>
      <c r="F16" s="319"/>
      <c r="G16" s="320"/>
      <c r="H16" s="344" t="s">
        <v>267</v>
      </c>
      <c r="I16" s="345"/>
      <c r="J16" s="345"/>
      <c r="K16" s="345"/>
      <c r="L16" s="345"/>
      <c r="M16" s="345"/>
      <c r="N16" s="346" t="str">
        <f>'TODOS OS REPORTES'!G22</f>
        <v xml:space="preserve"> </v>
      </c>
      <c r="O16" s="347"/>
      <c r="P16" s="348" t="s">
        <v>30</v>
      </c>
      <c r="Q16" s="348"/>
      <c r="R16" s="349"/>
      <c r="S16" s="349"/>
      <c r="T16" s="350"/>
      <c r="U16" s="52" t="str">
        <f>IF('TODOS OS REPORTES'!O22="NÃO","X"," ")</f>
        <v xml:space="preserve"> </v>
      </c>
      <c r="V16" s="351" t="s">
        <v>268</v>
      </c>
      <c r="W16" s="351"/>
      <c r="X16" s="351"/>
      <c r="Y16" s="351"/>
      <c r="Z16" s="17"/>
    </row>
    <row r="17" spans="1:27" s="14" customFormat="1" ht="12">
      <c r="A17" s="265" t="s">
        <v>269</v>
      </c>
      <c r="B17" s="266"/>
      <c r="C17" s="266"/>
      <c r="D17" s="266"/>
      <c r="E17" s="266"/>
      <c r="F17" s="266"/>
      <c r="G17" s="323"/>
      <c r="H17" s="265" t="s">
        <v>270</v>
      </c>
      <c r="I17" s="266"/>
      <c r="J17" s="266"/>
      <c r="K17" s="343"/>
      <c r="L17" s="341" t="s">
        <v>271</v>
      </c>
      <c r="M17" s="342"/>
      <c r="N17" s="342"/>
      <c r="O17" s="342"/>
      <c r="P17" s="342"/>
      <c r="Q17" s="342"/>
      <c r="R17" s="342"/>
      <c r="S17" s="342"/>
      <c r="T17" s="343"/>
      <c r="U17" s="265" t="s">
        <v>272</v>
      </c>
      <c r="V17" s="266"/>
      <c r="W17" s="266"/>
      <c r="X17" s="266"/>
      <c r="Y17" s="266"/>
      <c r="Z17" s="323"/>
    </row>
    <row r="18" spans="1:27" s="14" customFormat="1" ht="12">
      <c r="A18" s="352" t="str">
        <f>'TODOS OS REPORTES'!D22</f>
        <v xml:space="preserve"> </v>
      </c>
      <c r="B18" s="353"/>
      <c r="C18" s="353"/>
      <c r="D18" s="353"/>
      <c r="E18" s="353"/>
      <c r="F18" s="353"/>
      <c r="G18" s="354"/>
      <c r="H18" s="355" t="str">
        <f>'TODOS OS REPORTES'!I22</f>
        <v xml:space="preserve"> </v>
      </c>
      <c r="I18" s="356"/>
      <c r="J18" s="356"/>
      <c r="K18" s="357"/>
      <c r="L18" s="271" t="str">
        <f>'TODOS OS REPORTES'!J22</f>
        <v xml:space="preserve"> </v>
      </c>
      <c r="M18" s="272"/>
      <c r="N18" s="272"/>
      <c r="O18" s="272"/>
      <c r="P18" s="272"/>
      <c r="Q18" s="272"/>
      <c r="R18" s="272"/>
      <c r="S18" s="272"/>
      <c r="T18" s="273"/>
      <c r="U18" s="18"/>
      <c r="V18" s="44" t="str">
        <f>IF('TODOS OS REPORTES'!L22="IMC","X"," ")</f>
        <v xml:space="preserve"> </v>
      </c>
      <c r="W18" s="339" t="s">
        <v>52</v>
      </c>
      <c r="X18" s="340"/>
      <c r="Y18" s="52" t="str">
        <f>IF('TODOS OS REPORTES'!L22="VMC","X"," ")</f>
        <v xml:space="preserve"> </v>
      </c>
      <c r="Z18" s="19" t="s">
        <v>273</v>
      </c>
    </row>
    <row r="19" spans="1:27" s="14" customFormat="1" ht="12">
      <c r="A19" s="317" t="s">
        <v>274</v>
      </c>
      <c r="B19" s="318"/>
      <c r="C19" s="318"/>
      <c r="D19" s="318"/>
      <c r="E19" s="304" t="str">
        <f>CONCATENATE('TODOS OS REPORTES'!M22," - ",'TODOS OS REPORTES'!N22)</f>
        <v xml:space="preserve">  -  </v>
      </c>
      <c r="F19" s="304"/>
      <c r="G19" s="304"/>
      <c r="H19" s="304"/>
      <c r="I19" s="304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4"/>
      <c r="V19" s="304"/>
      <c r="W19" s="304"/>
      <c r="X19" s="304"/>
      <c r="Y19" s="304"/>
      <c r="Z19" s="305"/>
    </row>
    <row r="20" spans="1:27" s="14" customFormat="1" ht="12">
      <c r="A20" s="325" t="s">
        <v>275</v>
      </c>
      <c r="B20" s="326"/>
      <c r="C20" s="326"/>
      <c r="D20" s="326"/>
      <c r="E20" s="319"/>
      <c r="F20" s="319"/>
      <c r="G20" s="319"/>
      <c r="H20" s="319"/>
      <c r="I20" s="319"/>
      <c r="J20" s="319"/>
      <c r="K20" s="319"/>
      <c r="L20" s="319"/>
      <c r="M20" s="319"/>
      <c r="N20" s="319"/>
      <c r="O20" s="319"/>
      <c r="P20" s="319"/>
      <c r="Q20" s="319"/>
      <c r="R20" s="319"/>
      <c r="S20" s="319"/>
      <c r="T20" s="319"/>
      <c r="U20" s="319"/>
      <c r="V20" s="319"/>
      <c r="W20" s="319"/>
      <c r="X20" s="319"/>
      <c r="Y20" s="319"/>
      <c r="Z20" s="320"/>
    </row>
    <row r="21" spans="1:27" s="14" customFormat="1" ht="15" customHeight="1">
      <c r="A21" s="265" t="s">
        <v>276</v>
      </c>
      <c r="B21" s="266"/>
      <c r="C21" s="266"/>
      <c r="D21" s="266"/>
      <c r="E21" s="266"/>
      <c r="F21" s="266"/>
      <c r="G21" s="266"/>
      <c r="H21" s="266"/>
      <c r="I21" s="266"/>
      <c r="J21" s="323"/>
      <c r="K21" s="324" t="s">
        <v>277</v>
      </c>
      <c r="L21" s="266"/>
      <c r="M21" s="266"/>
      <c r="N21" s="266"/>
      <c r="O21" s="266"/>
      <c r="P21" s="266"/>
      <c r="Q21" s="266"/>
      <c r="R21" s="323"/>
      <c r="S21" s="265" t="s">
        <v>278</v>
      </c>
      <c r="T21" s="266"/>
      <c r="U21" s="266"/>
      <c r="V21" s="266"/>
      <c r="W21" s="266"/>
      <c r="X21" s="266"/>
      <c r="Y21" s="266"/>
      <c r="Z21" s="323"/>
    </row>
    <row r="22" spans="1:27" s="14" customFormat="1" ht="12" customHeight="1">
      <c r="A22" s="271" t="str">
        <f>'TODOS OS REPORTES'!P22</f>
        <v xml:space="preserve"> </v>
      </c>
      <c r="B22" s="272"/>
      <c r="C22" s="272"/>
      <c r="D22" s="272"/>
      <c r="E22" s="272"/>
      <c r="F22" s="272"/>
      <c r="G22" s="272"/>
      <c r="H22" s="272"/>
      <c r="I22" s="272"/>
      <c r="J22" s="273"/>
      <c r="K22" s="312" t="s">
        <v>279</v>
      </c>
      <c r="L22" s="313"/>
      <c r="M22" s="313"/>
      <c r="N22" s="313"/>
      <c r="O22" s="313"/>
      <c r="P22" s="313"/>
      <c r="Q22" s="327" t="str">
        <f>'TODOS OS REPORTES'!S22</f>
        <v xml:space="preserve"> </v>
      </c>
      <c r="R22" s="328"/>
      <c r="S22" s="329" t="str">
        <f>'TODOS OS REPORTES'!R22</f>
        <v xml:space="preserve"> </v>
      </c>
      <c r="T22" s="330"/>
      <c r="U22" s="330"/>
      <c r="V22" s="330"/>
      <c r="W22" s="330"/>
      <c r="X22" s="330"/>
      <c r="Y22" s="330"/>
      <c r="Z22" s="328"/>
    </row>
    <row r="23" spans="1:27" s="14" customFormat="1" ht="15" customHeight="1">
      <c r="A23" s="265" t="s">
        <v>280</v>
      </c>
      <c r="B23" s="266"/>
      <c r="C23" s="266"/>
      <c r="D23" s="266"/>
      <c r="E23" s="266"/>
      <c r="F23" s="266"/>
      <c r="G23" s="266"/>
      <c r="H23" s="321" t="s">
        <v>281</v>
      </c>
      <c r="I23" s="321"/>
      <c r="J23" s="322" t="str">
        <f>'TODOS OS REPORTES'!AG22</f>
        <v xml:space="preserve"> </v>
      </c>
      <c r="K23" s="322"/>
      <c r="L23" s="322"/>
      <c r="M23" s="322"/>
      <c r="N23" s="321" t="s">
        <v>282</v>
      </c>
      <c r="O23" s="321"/>
      <c r="P23" s="322" t="str">
        <f>'TODOS OS REPORTES'!AH22</f>
        <v xml:space="preserve"> </v>
      </c>
      <c r="Q23" s="322"/>
      <c r="R23" s="321" t="s">
        <v>283</v>
      </c>
      <c r="S23" s="321"/>
      <c r="T23" s="321"/>
      <c r="U23" s="322" t="str">
        <f>'TODOS OS REPORTES'!AK22</f>
        <v xml:space="preserve"> </v>
      </c>
      <c r="V23" s="322"/>
      <c r="W23" s="322"/>
      <c r="X23" s="20" t="s">
        <v>284</v>
      </c>
      <c r="Y23" s="322" t="str">
        <f>'TODOS OS REPORTES'!AL22</f>
        <v xml:space="preserve"> </v>
      </c>
      <c r="Z23" s="331"/>
    </row>
    <row r="24" spans="1:27" s="14" customFormat="1" ht="12">
      <c r="A24" s="314" t="s">
        <v>285</v>
      </c>
      <c r="B24" s="315"/>
      <c r="C24" s="315"/>
      <c r="D24" s="315"/>
      <c r="E24" s="315"/>
      <c r="F24" s="315"/>
      <c r="G24" s="315"/>
      <c r="H24" s="295" t="s">
        <v>286</v>
      </c>
      <c r="I24" s="295"/>
      <c r="J24" s="295"/>
      <c r="K24" s="316" t="str">
        <f>'TODOS OS REPORTES'!AI22</f>
        <v xml:space="preserve"> </v>
      </c>
      <c r="L24" s="316"/>
      <c r="M24" s="316"/>
      <c r="N24" s="67" t="s">
        <v>287</v>
      </c>
      <c r="O24" s="316" t="str">
        <f>'TODOS OS REPORTES'!AJ22</f>
        <v xml:space="preserve"> </v>
      </c>
      <c r="P24" s="316"/>
      <c r="Q24" s="316"/>
      <c r="R24" s="316"/>
      <c r="S24" s="316"/>
      <c r="T24" s="316"/>
      <c r="U24" s="295" t="s">
        <v>288</v>
      </c>
      <c r="V24" s="295"/>
      <c r="W24" s="295"/>
      <c r="X24" s="295"/>
      <c r="Y24" s="295"/>
      <c r="Z24" s="21" t="str">
        <f>'TODOS OS REPORTES'!AF22</f>
        <v xml:space="preserve"> </v>
      </c>
    </row>
    <row r="25" spans="1:27" s="14" customFormat="1" ht="12">
      <c r="A25" s="265" t="s">
        <v>289</v>
      </c>
      <c r="B25" s="266"/>
      <c r="C25" s="266"/>
      <c r="D25" s="266"/>
      <c r="E25" s="266"/>
      <c r="F25" s="266"/>
      <c r="G25" s="266"/>
      <c r="H25" s="304" t="str">
        <f>'TODOS OS REPORTES'!AB22</f>
        <v xml:space="preserve"> </v>
      </c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4"/>
      <c r="Y25" s="304"/>
      <c r="Z25" s="305"/>
    </row>
    <row r="26" spans="1:27" s="14" customFormat="1" ht="12">
      <c r="A26" s="308" t="s">
        <v>290</v>
      </c>
      <c r="B26" s="281"/>
      <c r="C26" s="281"/>
      <c r="D26" s="281"/>
      <c r="E26" s="281"/>
      <c r="F26" s="281"/>
      <c r="G26" s="281"/>
      <c r="H26" s="306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6"/>
      <c r="W26" s="306"/>
      <c r="X26" s="306"/>
      <c r="Y26" s="306"/>
      <c r="Z26" s="307"/>
    </row>
    <row r="27" spans="1:27" s="14" customFormat="1" ht="12" customHeight="1">
      <c r="A27" s="309" t="s">
        <v>291</v>
      </c>
      <c r="B27" s="310"/>
      <c r="C27" s="310"/>
      <c r="D27" s="310"/>
      <c r="E27" s="310"/>
      <c r="F27" s="310"/>
      <c r="G27" s="310"/>
      <c r="H27" s="310"/>
      <c r="I27" s="310"/>
      <c r="J27" s="310"/>
      <c r="K27" s="310"/>
      <c r="L27" s="310"/>
      <c r="M27" s="310"/>
      <c r="N27" s="310"/>
      <c r="O27" s="310"/>
      <c r="P27" s="310"/>
      <c r="Q27" s="310"/>
      <c r="R27" s="310"/>
      <c r="S27" s="310"/>
      <c r="T27" s="310"/>
      <c r="U27" s="310"/>
      <c r="V27" s="310"/>
      <c r="W27" s="310"/>
      <c r="X27" s="310"/>
      <c r="Y27" s="310"/>
      <c r="Z27" s="311"/>
    </row>
    <row r="28" spans="1:27" s="14" customFormat="1" ht="12.75">
      <c r="A28" s="268" t="s">
        <v>292</v>
      </c>
      <c r="B28" s="269"/>
      <c r="C28" s="269"/>
      <c r="D28" s="269"/>
      <c r="E28" s="269"/>
      <c r="F28" s="269"/>
      <c r="G28" s="269"/>
      <c r="H28" s="269"/>
      <c r="I28" s="269"/>
      <c r="J28" s="269"/>
      <c r="K28" s="269"/>
      <c r="L28" s="269"/>
      <c r="M28" s="269"/>
      <c r="N28" s="269"/>
      <c r="O28" s="269"/>
      <c r="P28" s="269"/>
      <c r="Q28" s="269"/>
      <c r="R28" s="269"/>
      <c r="S28" s="269"/>
      <c r="T28" s="269"/>
      <c r="U28" s="269"/>
      <c r="V28" s="269"/>
      <c r="W28" s="269"/>
      <c r="X28" s="269"/>
      <c r="Y28" s="269"/>
      <c r="Z28" s="270"/>
    </row>
    <row r="29" spans="1:27" s="14" customFormat="1" ht="12" customHeight="1">
      <c r="A29" s="298" t="s">
        <v>293</v>
      </c>
      <c r="B29" s="299"/>
      <c r="C29" s="299"/>
      <c r="D29" s="299"/>
      <c r="E29" s="299"/>
      <c r="F29" s="299"/>
      <c r="G29" s="299"/>
      <c r="H29" s="299"/>
      <c r="I29" s="299"/>
      <c r="J29" s="299"/>
      <c r="K29" s="299"/>
      <c r="L29" s="300"/>
      <c r="M29" s="301" t="s">
        <v>294</v>
      </c>
      <c r="N29" s="302"/>
      <c r="O29" s="302"/>
      <c r="P29" s="302"/>
      <c r="Q29" s="302"/>
      <c r="R29" s="302"/>
      <c r="S29" s="303"/>
      <c r="T29" s="302" t="s">
        <v>295</v>
      </c>
      <c r="U29" s="302"/>
      <c r="V29" s="302"/>
      <c r="W29" s="302"/>
      <c r="X29" s="302"/>
      <c r="Y29" s="302"/>
      <c r="Z29" s="303"/>
    </row>
    <row r="30" spans="1:27" s="14" customFormat="1" ht="12">
      <c r="A30" s="297" t="str">
        <f>'TODOS OS REPORTES'!Q22</f>
        <v xml:space="preserve"> </v>
      </c>
      <c r="B30" s="294"/>
      <c r="C30" s="294"/>
      <c r="D30" s="294"/>
      <c r="E30" s="294"/>
      <c r="F30" s="294"/>
      <c r="G30" s="294"/>
      <c r="H30" s="294"/>
      <c r="I30" s="294"/>
      <c r="J30" s="294"/>
      <c r="K30" s="294"/>
      <c r="L30" s="294"/>
      <c r="M30" s="22"/>
      <c r="N30" s="13"/>
      <c r="O30" s="13"/>
      <c r="P30" s="13"/>
      <c r="Q30" s="13"/>
      <c r="R30" s="13"/>
      <c r="S30" s="17"/>
      <c r="T30" s="292" t="s">
        <v>296</v>
      </c>
      <c r="U30" s="292"/>
      <c r="V30" s="292"/>
      <c r="W30" s="292"/>
      <c r="X30" s="292"/>
      <c r="Y30" s="292"/>
      <c r="Z30" s="293"/>
    </row>
    <row r="31" spans="1:27" s="14" customFormat="1" ht="12">
      <c r="A31" s="280" t="s">
        <v>297</v>
      </c>
      <c r="B31" s="281"/>
      <c r="C31" s="281"/>
      <c r="D31" s="281"/>
      <c r="E31" s="281"/>
      <c r="F31" s="281"/>
      <c r="G31" s="281"/>
      <c r="H31" s="281"/>
      <c r="I31" s="281"/>
      <c r="J31" s="281"/>
      <c r="K31" s="281"/>
      <c r="L31" s="296"/>
      <c r="M31" s="291" t="s">
        <v>298</v>
      </c>
      <c r="N31" s="292"/>
      <c r="O31" s="292"/>
      <c r="P31" s="292"/>
      <c r="Q31" s="293"/>
      <c r="R31" s="15" t="str">
        <f>IF(S22&gt;0,"X"," ")</f>
        <v>X</v>
      </c>
      <c r="S31" s="17"/>
      <c r="T31" s="13"/>
      <c r="U31" s="13"/>
      <c r="V31" s="13"/>
      <c r="W31" s="13"/>
      <c r="X31" s="13"/>
      <c r="Y31" s="13"/>
      <c r="Z31" s="17"/>
    </row>
    <row r="32" spans="1:27" s="14" customFormat="1" ht="12">
      <c r="A32" s="22"/>
      <c r="B32" s="15" t="str">
        <f>IF('TODOS OS REPORTES'!U22="MODO C","X"," ")</f>
        <v xml:space="preserve"> </v>
      </c>
      <c r="C32" s="280" t="s">
        <v>299</v>
      </c>
      <c r="D32" s="296"/>
      <c r="E32" s="16" t="str">
        <f>IF('TODOS OS REPORTES'!U22="PILOTO","X"," ")</f>
        <v xml:space="preserve"> </v>
      </c>
      <c r="F32" s="280" t="s">
        <v>300</v>
      </c>
      <c r="G32" s="281"/>
      <c r="H32" s="296"/>
      <c r="I32" s="15" t="str">
        <f>IF('TODOS OS REPORTES'!U3="ADS","X"," ")</f>
        <v xml:space="preserve"> </v>
      </c>
      <c r="J32" s="280" t="s">
        <v>301</v>
      </c>
      <c r="K32" s="281"/>
      <c r="L32" s="281"/>
      <c r="M32" s="23"/>
      <c r="N32" s="24"/>
      <c r="O32" s="24"/>
      <c r="P32" s="24"/>
      <c r="Q32" s="24"/>
      <c r="R32" s="25"/>
      <c r="S32" s="17"/>
      <c r="T32" s="13"/>
      <c r="U32" s="15" t="str">
        <f>IF(MID('TODOS OS REPORTES'!Q22,3,1)="0","X"," ")</f>
        <v xml:space="preserve"> </v>
      </c>
      <c r="V32" s="280" t="s">
        <v>302</v>
      </c>
      <c r="W32" s="281"/>
      <c r="X32" s="281"/>
      <c r="Y32" s="13"/>
      <c r="Z32" s="13"/>
      <c r="AA32" s="26"/>
    </row>
    <row r="33" spans="1:27" s="14" customFormat="1" ht="12">
      <c r="A33" s="22"/>
      <c r="B33" s="27"/>
      <c r="C33" s="28"/>
      <c r="D33" s="28"/>
      <c r="E33" s="27"/>
      <c r="F33" s="28"/>
      <c r="G33" s="28"/>
      <c r="H33" s="28"/>
      <c r="I33" s="27"/>
      <c r="J33" s="28"/>
      <c r="K33" s="28"/>
      <c r="L33" s="28"/>
      <c r="M33" s="291" t="s">
        <v>303</v>
      </c>
      <c r="N33" s="292"/>
      <c r="O33" s="292"/>
      <c r="P33" s="292"/>
      <c r="Q33" s="293"/>
      <c r="R33" s="15" t="str">
        <f>IF(S22&lt;0,"X"," ")</f>
        <v xml:space="preserve"> </v>
      </c>
      <c r="S33" s="17"/>
      <c r="T33" s="13"/>
      <c r="U33" s="27"/>
      <c r="V33" s="28"/>
      <c r="W33" s="28"/>
      <c r="X33" s="28"/>
      <c r="Y33" s="13"/>
      <c r="Z33" s="28"/>
      <c r="AA33" s="26"/>
    </row>
    <row r="34" spans="1:27" s="14" customFormat="1" ht="12">
      <c r="A34" s="13"/>
      <c r="B34" s="13"/>
      <c r="C34" s="15" t="str">
        <f>IF(AND('TODOS OS REPORTES'!U22&lt;&gt;"MODO C",'TODOS OS REPORTES'!U22&lt;&gt;"PILOTO",'TODOS OS REPORTES'!U22&lt;&gt;"ADS"),"X"," ")</f>
        <v>X</v>
      </c>
      <c r="D34" s="13" t="s">
        <v>304</v>
      </c>
      <c r="E34" s="294" t="str">
        <f>IF(C34="X",'TODOS OS REPORTES'!U22," ")</f>
        <v xml:space="preserve"> </v>
      </c>
      <c r="F34" s="294"/>
      <c r="G34" s="294"/>
      <c r="H34" s="294"/>
      <c r="I34" s="294"/>
      <c r="J34" s="294"/>
      <c r="K34" s="294"/>
      <c r="L34" s="294"/>
      <c r="M34" s="23"/>
      <c r="N34" s="24"/>
      <c r="O34" s="24"/>
      <c r="P34" s="24"/>
      <c r="Q34" s="24"/>
      <c r="R34" s="27"/>
      <c r="S34" s="13"/>
      <c r="T34" s="22"/>
      <c r="U34" s="15" t="str">
        <f>IF(MID('TODOS OS REPORTES'!Q22,3,1)&lt;&gt;"0","X"," ")</f>
        <v>X</v>
      </c>
      <c r="V34" s="280" t="s">
        <v>268</v>
      </c>
      <c r="W34" s="281"/>
      <c r="X34" s="281"/>
      <c r="Y34" s="13"/>
      <c r="Z34" s="13"/>
      <c r="AA34" s="26"/>
    </row>
    <row r="35" spans="1:27" s="14" customFormat="1" ht="12">
      <c r="A35" s="29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1"/>
      <c r="N35" s="32"/>
      <c r="O35" s="32"/>
      <c r="P35" s="32"/>
      <c r="Q35" s="32"/>
      <c r="R35" s="33"/>
      <c r="S35" s="30"/>
      <c r="T35" s="29"/>
      <c r="U35" s="30"/>
      <c r="V35" s="30"/>
      <c r="W35" s="30"/>
      <c r="X35" s="30"/>
      <c r="Y35" s="30"/>
      <c r="Z35" s="30"/>
      <c r="AA35" s="26"/>
    </row>
    <row r="36" spans="1:27" s="14" customFormat="1" ht="12.75">
      <c r="A36" s="282" t="s">
        <v>305</v>
      </c>
      <c r="B36" s="283"/>
      <c r="C36" s="283"/>
      <c r="D36" s="283"/>
      <c r="E36" s="283"/>
      <c r="F36" s="283"/>
      <c r="G36" s="283"/>
      <c r="H36" s="283"/>
      <c r="I36" s="283"/>
      <c r="J36" s="283"/>
      <c r="K36" s="283"/>
      <c r="L36" s="283"/>
      <c r="M36" s="283"/>
      <c r="N36" s="283"/>
      <c r="O36" s="283"/>
      <c r="P36" s="283"/>
      <c r="Q36" s="283"/>
      <c r="R36" s="283"/>
      <c r="S36" s="283"/>
      <c r="T36" s="283"/>
      <c r="U36" s="283"/>
      <c r="V36" s="283"/>
      <c r="W36" s="283"/>
      <c r="X36" s="283"/>
      <c r="Y36" s="283"/>
      <c r="Z36" s="284"/>
    </row>
    <row r="37" spans="1:27" s="14" customFormat="1" ht="23.25" customHeight="1">
      <c r="A37" s="285" t="s">
        <v>306</v>
      </c>
      <c r="B37" s="286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  <c r="Z37" s="287"/>
    </row>
    <row r="38" spans="1:27" s="14" customFormat="1" ht="120" customHeight="1">
      <c r="A38" s="288" t="str">
        <f>'TODOS OS REPORTES'!AC22</f>
        <v xml:space="preserve"> </v>
      </c>
      <c r="B38" s="289"/>
      <c r="C38" s="289"/>
      <c r="D38" s="289"/>
      <c r="E38" s="289"/>
      <c r="F38" s="289"/>
      <c r="G38" s="289"/>
      <c r="H38" s="289"/>
      <c r="I38" s="289"/>
      <c r="J38" s="289"/>
      <c r="K38" s="289"/>
      <c r="L38" s="289"/>
      <c r="M38" s="289"/>
      <c r="N38" s="289"/>
      <c r="O38" s="289"/>
      <c r="P38" s="289"/>
      <c r="Q38" s="289"/>
      <c r="R38" s="289"/>
      <c r="S38" s="289"/>
      <c r="T38" s="289"/>
      <c r="U38" s="289"/>
      <c r="V38" s="289"/>
      <c r="W38" s="289"/>
      <c r="X38" s="289"/>
      <c r="Y38" s="289"/>
      <c r="Z38" s="290"/>
    </row>
    <row r="39" spans="1:27" s="14" customFormat="1" ht="12">
      <c r="A39" s="274" t="s">
        <v>307</v>
      </c>
      <c r="B39" s="275"/>
      <c r="C39" s="275"/>
      <c r="D39" s="275"/>
      <c r="E39" s="275"/>
      <c r="F39" s="275"/>
      <c r="G39" s="275"/>
      <c r="H39" s="275"/>
      <c r="I39" s="275"/>
      <c r="J39" s="275"/>
      <c r="K39" s="275"/>
      <c r="L39" s="275"/>
      <c r="M39" s="275"/>
      <c r="N39" s="275"/>
      <c r="O39" s="275"/>
      <c r="P39" s="275"/>
      <c r="Q39" s="275"/>
      <c r="R39" s="275"/>
      <c r="S39" s="275"/>
      <c r="T39" s="275"/>
      <c r="U39" s="275"/>
      <c r="V39" s="275"/>
      <c r="W39" s="275"/>
      <c r="X39" s="275"/>
      <c r="Y39" s="275"/>
      <c r="Z39" s="276"/>
    </row>
    <row r="40" spans="1:27" s="14" customFormat="1" ht="60" customHeight="1">
      <c r="A40" s="277" t="str">
        <f>'TODOS OS REPORTES'!AD22</f>
        <v xml:space="preserve"> </v>
      </c>
      <c r="B40" s="278"/>
      <c r="C40" s="278"/>
      <c r="D40" s="278"/>
      <c r="E40" s="278"/>
      <c r="F40" s="278"/>
      <c r="G40" s="278"/>
      <c r="H40" s="278"/>
      <c r="I40" s="278"/>
      <c r="J40" s="278"/>
      <c r="K40" s="278"/>
      <c r="L40" s="278"/>
      <c r="M40" s="278"/>
      <c r="N40" s="278"/>
      <c r="O40" s="278"/>
      <c r="P40" s="278"/>
      <c r="Q40" s="278"/>
      <c r="R40" s="278"/>
      <c r="S40" s="278"/>
      <c r="T40" s="278"/>
      <c r="U40" s="278"/>
      <c r="V40" s="278"/>
      <c r="W40" s="278"/>
      <c r="X40" s="278"/>
      <c r="Y40" s="278"/>
      <c r="Z40" s="279"/>
    </row>
    <row r="41" spans="1:27" s="13" customFormat="1">
      <c r="B41" s="267" t="s">
        <v>308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  <c r="S41" s="267"/>
      <c r="T41" s="267"/>
      <c r="U41" s="267"/>
      <c r="V41" s="267"/>
      <c r="W41" s="267"/>
      <c r="X41" s="267"/>
      <c r="Y41" s="267"/>
    </row>
    <row r="42" spans="1:27" s="13" customFormat="1">
      <c r="B42" s="252" t="s">
        <v>309</v>
      </c>
      <c r="C42" s="252"/>
      <c r="D42" s="252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2"/>
      <c r="R42" s="252"/>
      <c r="S42" s="252"/>
      <c r="T42" s="252"/>
      <c r="U42" s="252"/>
      <c r="V42" s="252"/>
      <c r="W42" s="252"/>
      <c r="X42" s="252"/>
      <c r="Y42" s="252"/>
    </row>
    <row r="43" spans="1:27" s="13" customFormat="1">
      <c r="B43" s="252" t="s">
        <v>223</v>
      </c>
      <c r="C43" s="252"/>
      <c r="D43" s="252"/>
      <c r="E43" s="252"/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2"/>
      <c r="Q43" s="252"/>
      <c r="R43" s="252"/>
      <c r="S43" s="252"/>
      <c r="T43" s="252"/>
      <c r="U43" s="252"/>
      <c r="V43" s="252"/>
      <c r="W43" s="252"/>
      <c r="X43" s="252"/>
      <c r="Y43" s="252"/>
    </row>
    <row r="44" spans="1:27" s="13" customFormat="1">
      <c r="B44" s="252" t="s">
        <v>310</v>
      </c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52"/>
      <c r="W44" s="252"/>
      <c r="X44" s="252"/>
      <c r="Y44" s="252"/>
    </row>
    <row r="45" spans="1:27" s="13" customFormat="1">
      <c r="B45" s="252" t="s">
        <v>311</v>
      </c>
      <c r="C45" s="252"/>
      <c r="D45" s="252"/>
      <c r="E45" s="252"/>
      <c r="F45" s="252"/>
      <c r="G45" s="252"/>
      <c r="H45" s="252"/>
      <c r="I45" s="252"/>
      <c r="J45" s="252"/>
      <c r="K45" s="252"/>
      <c r="L45" s="252"/>
      <c r="M45" s="252"/>
      <c r="N45" s="252"/>
      <c r="O45" s="252"/>
      <c r="P45" s="252"/>
      <c r="Q45" s="252"/>
      <c r="R45" s="252"/>
      <c r="S45" s="252"/>
      <c r="T45" s="252"/>
      <c r="U45" s="252"/>
      <c r="V45" s="252"/>
      <c r="W45" s="252"/>
      <c r="X45" s="252"/>
      <c r="Y45" s="28"/>
    </row>
    <row r="46" spans="1:27" s="13" customFormat="1">
      <c r="B46" s="252" t="s">
        <v>312</v>
      </c>
      <c r="C46" s="252"/>
      <c r="D46" s="252"/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2"/>
      <c r="R46" s="252"/>
      <c r="S46" s="252"/>
      <c r="T46" s="252"/>
      <c r="U46" s="252"/>
      <c r="V46" s="252"/>
      <c r="W46" s="252"/>
      <c r="X46" s="252"/>
      <c r="Y46" s="28"/>
    </row>
    <row r="47" spans="1:27" s="14" customFormat="1" ht="12"/>
    <row r="48" spans="1:27" s="14" customFormat="1" ht="12"/>
    <row r="49" s="14" customFormat="1" ht="12"/>
    <row r="50" s="14" customFormat="1" ht="12"/>
  </sheetData>
  <mergeCells count="88">
    <mergeCell ref="N8:P8"/>
    <mergeCell ref="A1:M5"/>
    <mergeCell ref="N1:P5"/>
    <mergeCell ref="Q1:Z5"/>
    <mergeCell ref="A6:Z6"/>
    <mergeCell ref="N7:P7"/>
    <mergeCell ref="A10:Z10"/>
    <mergeCell ref="A11:Z11"/>
    <mergeCell ref="A12:D12"/>
    <mergeCell ref="E12:J12"/>
    <mergeCell ref="K12:P12"/>
    <mergeCell ref="Q12:Z12"/>
    <mergeCell ref="A13:Z13"/>
    <mergeCell ref="A14:G14"/>
    <mergeCell ref="H14:M14"/>
    <mergeCell ref="N14:O14"/>
    <mergeCell ref="P14:T14"/>
    <mergeCell ref="U14:Z14"/>
    <mergeCell ref="H15:O15"/>
    <mergeCell ref="P15:T15"/>
    <mergeCell ref="V15:Y15"/>
    <mergeCell ref="H16:M16"/>
    <mergeCell ref="U17:Z17"/>
    <mergeCell ref="H17:K17"/>
    <mergeCell ref="N16:O16"/>
    <mergeCell ref="P16:T16"/>
    <mergeCell ref="V16:Y16"/>
    <mergeCell ref="A17:G17"/>
    <mergeCell ref="R23:T23"/>
    <mergeCell ref="U23:W23"/>
    <mergeCell ref="P23:Q23"/>
    <mergeCell ref="A19:D19"/>
    <mergeCell ref="E19:Z20"/>
    <mergeCell ref="A20:D20"/>
    <mergeCell ref="A21:J21"/>
    <mergeCell ref="K21:R21"/>
    <mergeCell ref="A18:G18"/>
    <mergeCell ref="H18:K18"/>
    <mergeCell ref="L18:T18"/>
    <mergeCell ref="L17:T17"/>
    <mergeCell ref="W18:X18"/>
    <mergeCell ref="A29:L29"/>
    <mergeCell ref="M29:S29"/>
    <mergeCell ref="T29:Z29"/>
    <mergeCell ref="S21:Z21"/>
    <mergeCell ref="A23:G23"/>
    <mergeCell ref="H23:I23"/>
    <mergeCell ref="J23:M23"/>
    <mergeCell ref="N23:O23"/>
    <mergeCell ref="A22:J22"/>
    <mergeCell ref="K22:P22"/>
    <mergeCell ref="Q22:R22"/>
    <mergeCell ref="S22:Z22"/>
    <mergeCell ref="Y23:Z23"/>
    <mergeCell ref="A25:G25"/>
    <mergeCell ref="H25:Z26"/>
    <mergeCell ref="B46:X46"/>
    <mergeCell ref="A30:L30"/>
    <mergeCell ref="T30:Z30"/>
    <mergeCell ref="A31:L31"/>
    <mergeCell ref="M31:Q31"/>
    <mergeCell ref="C32:D32"/>
    <mergeCell ref="F32:H32"/>
    <mergeCell ref="J32:L32"/>
    <mergeCell ref="V32:X32"/>
    <mergeCell ref="M33:Q33"/>
    <mergeCell ref="E34:L34"/>
    <mergeCell ref="V34:X34"/>
    <mergeCell ref="A36:Z36"/>
    <mergeCell ref="A37:Z37"/>
    <mergeCell ref="A38:Z38"/>
    <mergeCell ref="B45:X45"/>
    <mergeCell ref="A9:Z9"/>
    <mergeCell ref="B41:Y41"/>
    <mergeCell ref="B42:Y42"/>
    <mergeCell ref="B43:Y43"/>
    <mergeCell ref="B44:Y44"/>
    <mergeCell ref="A39:Z39"/>
    <mergeCell ref="A40:Z40"/>
    <mergeCell ref="A26:G26"/>
    <mergeCell ref="A27:Z27"/>
    <mergeCell ref="A28:Z28"/>
    <mergeCell ref="A24:G24"/>
    <mergeCell ref="H24:J24"/>
    <mergeCell ref="K24:M24"/>
    <mergeCell ref="O24:T24"/>
    <mergeCell ref="U24:Y24"/>
    <mergeCell ref="A15:G16"/>
  </mergeCells>
  <phoneticPr fontId="1" type="noConversion"/>
  <pageMargins left="0.511811024" right="0.511811024" top="0.78740157499999996" bottom="0.78740157499999996" header="0.31496062000000002" footer="0.31496062000000002"/>
  <pageSetup paperSize="9" scale="93" orientation="portrait" r:id="rId1"/>
  <colBreaks count="1" manualBreakCount="1">
    <brk id="2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27"/>
  <sheetViews>
    <sheetView topLeftCell="Z1" zoomScaleNormal="100" workbookViewId="0">
      <pane ySplit="2" topLeftCell="A3" activePane="bottomLeft" state="frozen"/>
      <selection pane="bottomLeft" activeCell="J30" sqref="J30"/>
    </sheetView>
  </sheetViews>
  <sheetFormatPr defaultColWidth="15.5703125" defaultRowHeight="12.75"/>
  <cols>
    <col min="1" max="1" width="9" style="1" bestFit="1" customWidth="1"/>
    <col min="2" max="2" width="14.42578125" style="2" bestFit="1" customWidth="1"/>
    <col min="3" max="3" width="15.7109375" style="2" bestFit="1" customWidth="1"/>
    <col min="4" max="4" width="12.85546875" style="6" bestFit="1" customWidth="1"/>
    <col min="5" max="5" width="9.7109375" style="2" bestFit="1" customWidth="1"/>
    <col min="6" max="6" width="10.42578125" style="2" bestFit="1" customWidth="1"/>
    <col min="7" max="7" width="10" style="2" bestFit="1" customWidth="1"/>
    <col min="8" max="8" width="5" style="2" bestFit="1" customWidth="1"/>
    <col min="9" max="9" width="8.85546875" style="2" bestFit="1" customWidth="1"/>
    <col min="10" max="10" width="11.5703125" style="3" bestFit="1" customWidth="1"/>
    <col min="11" max="11" width="11.7109375" style="3" bestFit="1" customWidth="1"/>
    <col min="12" max="12" width="16.140625" style="3" bestFit="1" customWidth="1"/>
    <col min="13" max="13" width="6.28515625" style="3" bestFit="1" customWidth="1"/>
    <col min="14" max="14" width="24.42578125" style="3" bestFit="1" customWidth="1"/>
    <col min="15" max="15" width="13.7109375" style="2" customWidth="1"/>
    <col min="16" max="16" width="11.85546875" style="2" bestFit="1" customWidth="1"/>
    <col min="17" max="18" width="11.28515625" style="2" bestFit="1" customWidth="1"/>
    <col min="19" max="19" width="10.140625" style="4" bestFit="1" customWidth="1"/>
    <col min="20" max="20" width="10.5703125" style="2" bestFit="1" customWidth="1"/>
    <col min="21" max="21" width="15.42578125" style="2" bestFit="1" customWidth="1"/>
    <col min="22" max="23" width="5" style="2" bestFit="1" customWidth="1"/>
    <col min="24" max="24" width="3.28515625" style="2" bestFit="1" customWidth="1"/>
    <col min="25" max="25" width="4.5703125" style="2" bestFit="1" customWidth="1"/>
    <col min="26" max="26" width="11.7109375" style="2" bestFit="1" customWidth="1"/>
    <col min="27" max="27" width="10.5703125" style="2" bestFit="1" customWidth="1"/>
    <col min="28" max="28" width="12" style="3" bestFit="1" customWidth="1"/>
    <col min="29" max="29" width="30.7109375" style="3" bestFit="1" customWidth="1"/>
    <col min="30" max="30" width="22" style="3" bestFit="1" customWidth="1"/>
    <col min="31" max="31" width="12" style="1" bestFit="1" customWidth="1"/>
    <col min="32" max="32" width="11" style="5" bestFit="1" customWidth="1"/>
    <col min="33" max="33" width="14" style="1" bestFit="1" customWidth="1"/>
    <col min="34" max="34" width="7.42578125" style="1" bestFit="1" customWidth="1"/>
    <col min="35" max="35" width="10.140625" style="1" bestFit="1" customWidth="1"/>
    <col min="36" max="36" width="16.42578125" style="1" bestFit="1" customWidth="1"/>
    <col min="37" max="37" width="7" style="1" bestFit="1" customWidth="1"/>
    <col min="38" max="38" width="9.85546875" style="1" customWidth="1"/>
    <col min="39" max="39" width="8.140625" style="1" bestFit="1" customWidth="1"/>
    <col min="40" max="40" width="7.5703125" style="1" customWidth="1"/>
    <col min="41" max="41" width="8.85546875" style="1" customWidth="1"/>
    <col min="42" max="42" width="7.85546875" style="1" bestFit="1" customWidth="1"/>
    <col min="43" max="43" width="10.42578125" style="1" customWidth="1"/>
    <col min="44" max="44" width="9.140625" style="1" bestFit="1" customWidth="1"/>
    <col min="45" max="45" width="7" style="1" bestFit="1" customWidth="1"/>
    <col min="46" max="54" width="2" style="1" bestFit="1" customWidth="1"/>
    <col min="55" max="56" width="3" style="1" bestFit="1" customWidth="1"/>
    <col min="57" max="16384" width="15.5703125" style="1"/>
  </cols>
  <sheetData>
    <row r="1" spans="1:56" ht="27" customHeight="1">
      <c r="AF1" s="247" t="s">
        <v>227</v>
      </c>
      <c r="AG1" s="248"/>
      <c r="AH1" s="248"/>
      <c r="AI1" s="248"/>
      <c r="AJ1" s="248"/>
      <c r="AK1" s="248"/>
      <c r="AL1" s="249"/>
      <c r="AT1" s="234" t="s">
        <v>175</v>
      </c>
      <c r="AU1" s="234"/>
      <c r="AV1" s="234"/>
      <c r="AW1" s="234"/>
      <c r="AX1" s="234"/>
      <c r="AY1" s="234"/>
      <c r="AZ1" s="234"/>
      <c r="BA1" s="234"/>
      <c r="BB1" s="234"/>
      <c r="BC1" s="234"/>
      <c r="BD1" s="234"/>
    </row>
    <row r="2" spans="1:56" ht="51">
      <c r="A2" s="7" t="s">
        <v>10</v>
      </c>
      <c r="B2" s="8" t="s">
        <v>228</v>
      </c>
      <c r="C2" s="7" t="s">
        <v>12</v>
      </c>
      <c r="D2" s="9" t="s">
        <v>229</v>
      </c>
      <c r="E2" s="9" t="s">
        <v>230</v>
      </c>
      <c r="F2" s="8" t="s">
        <v>231</v>
      </c>
      <c r="G2" s="8" t="s">
        <v>232</v>
      </c>
      <c r="H2" s="8" t="s">
        <v>233</v>
      </c>
      <c r="I2" s="10" t="s">
        <v>234</v>
      </c>
      <c r="J2" s="8" t="s">
        <v>235</v>
      </c>
      <c r="K2" s="45" t="s">
        <v>236</v>
      </c>
      <c r="L2" s="8" t="s">
        <v>237</v>
      </c>
      <c r="M2" s="8" t="s">
        <v>238</v>
      </c>
      <c r="N2" s="8" t="s">
        <v>239</v>
      </c>
      <c r="O2" s="8" t="s">
        <v>240</v>
      </c>
      <c r="P2" s="8" t="s">
        <v>241</v>
      </c>
      <c r="Q2" s="8" t="s">
        <v>242</v>
      </c>
      <c r="R2" s="8" t="s">
        <v>243</v>
      </c>
      <c r="S2" s="11" t="s">
        <v>244</v>
      </c>
      <c r="T2" s="49" t="s">
        <v>74</v>
      </c>
      <c r="U2" s="8" t="s">
        <v>245</v>
      </c>
      <c r="V2" s="46" t="s">
        <v>95</v>
      </c>
      <c r="W2" s="47" t="s">
        <v>96</v>
      </c>
      <c r="X2" s="47" t="s">
        <v>97</v>
      </c>
      <c r="Y2" s="47" t="s">
        <v>98</v>
      </c>
      <c r="Z2" s="51" t="s">
        <v>99</v>
      </c>
      <c r="AA2" s="50" t="s">
        <v>100</v>
      </c>
      <c r="AB2" s="8" t="s">
        <v>246</v>
      </c>
      <c r="AC2" s="8" t="s">
        <v>247</v>
      </c>
      <c r="AD2" s="8" t="s">
        <v>126</v>
      </c>
      <c r="AE2" s="47" t="s">
        <v>127</v>
      </c>
      <c r="AF2" s="8" t="s">
        <v>128</v>
      </c>
      <c r="AG2" s="8" t="s">
        <v>129</v>
      </c>
      <c r="AH2" s="8" t="s">
        <v>130</v>
      </c>
      <c r="AI2" s="8" t="s">
        <v>131</v>
      </c>
      <c r="AJ2" s="8" t="s">
        <v>248</v>
      </c>
      <c r="AK2" s="8" t="s">
        <v>154</v>
      </c>
      <c r="AL2" s="8" t="s">
        <v>155</v>
      </c>
      <c r="AM2" s="47" t="s">
        <v>156</v>
      </c>
      <c r="AN2" s="47" t="s">
        <v>157</v>
      </c>
      <c r="AO2" s="47" t="s">
        <v>158</v>
      </c>
      <c r="AP2" s="47" t="s">
        <v>159</v>
      </c>
      <c r="AQ2" s="47" t="s">
        <v>177</v>
      </c>
      <c r="AR2" s="47" t="s">
        <v>178</v>
      </c>
      <c r="AS2" s="47" t="s">
        <v>179</v>
      </c>
      <c r="AT2" s="47">
        <v>1</v>
      </c>
      <c r="AU2" s="47">
        <v>2</v>
      </c>
      <c r="AV2" s="47">
        <v>3</v>
      </c>
      <c r="AW2" s="47">
        <v>4</v>
      </c>
      <c r="AX2" s="47">
        <v>5</v>
      </c>
      <c r="AY2" s="47">
        <v>6</v>
      </c>
      <c r="AZ2" s="47">
        <v>7</v>
      </c>
      <c r="BA2" s="47">
        <v>8</v>
      </c>
      <c r="BB2" s="47">
        <v>9</v>
      </c>
      <c r="BC2" s="47">
        <v>10</v>
      </c>
      <c r="BD2" s="47">
        <v>11</v>
      </c>
    </row>
    <row r="3" spans="1:56" s="34" customFormat="1">
      <c r="A3" s="53">
        <v>1</v>
      </c>
      <c r="B3" s="69" t="s">
        <v>18</v>
      </c>
      <c r="C3" s="69" t="s">
        <v>19</v>
      </c>
      <c r="D3" s="71">
        <v>43858</v>
      </c>
      <c r="E3" s="53" t="s">
        <v>20</v>
      </c>
      <c r="F3" s="69" t="s">
        <v>21</v>
      </c>
      <c r="G3" s="53" t="s">
        <v>22</v>
      </c>
      <c r="H3" s="69" t="s">
        <v>50</v>
      </c>
      <c r="I3" s="72">
        <v>0.76388888888888884</v>
      </c>
      <c r="J3" s="69" t="s">
        <v>51</v>
      </c>
      <c r="K3" s="69" t="s">
        <v>30</v>
      </c>
      <c r="L3" s="69" t="s">
        <v>52</v>
      </c>
      <c r="M3" s="70" t="s">
        <v>53</v>
      </c>
      <c r="N3" s="70" t="s">
        <v>249</v>
      </c>
      <c r="O3" s="69" t="s">
        <v>77</v>
      </c>
      <c r="P3" s="69">
        <v>350</v>
      </c>
      <c r="Q3" s="69">
        <v>353</v>
      </c>
      <c r="R3" s="73">
        <v>300</v>
      </c>
      <c r="S3" s="69" t="s">
        <v>78</v>
      </c>
      <c r="T3" s="69"/>
      <c r="U3" s="69" t="s">
        <v>79</v>
      </c>
      <c r="V3" s="69"/>
      <c r="W3" s="69"/>
      <c r="X3" s="69"/>
      <c r="Y3" s="53"/>
      <c r="Z3" s="53" t="s">
        <v>103</v>
      </c>
      <c r="AA3" s="53" t="s">
        <v>30</v>
      </c>
      <c r="AB3" s="53" t="s">
        <v>104</v>
      </c>
      <c r="AC3" s="69" t="s">
        <v>134</v>
      </c>
      <c r="AD3" s="69" t="s">
        <v>30</v>
      </c>
      <c r="AE3" s="70"/>
      <c r="AF3" s="53">
        <v>2.5</v>
      </c>
      <c r="AG3" s="53" t="s">
        <v>135</v>
      </c>
      <c r="AH3" s="53" t="s">
        <v>136</v>
      </c>
      <c r="AI3" s="53" t="s">
        <v>137</v>
      </c>
      <c r="AJ3" s="53" t="s">
        <v>161</v>
      </c>
      <c r="AK3" s="53">
        <v>360</v>
      </c>
      <c r="AL3" s="53" t="s">
        <v>51</v>
      </c>
      <c r="AM3" s="53"/>
      <c r="AN3" s="53"/>
      <c r="AO3" s="53"/>
      <c r="AP3" s="53"/>
      <c r="AQ3" s="53"/>
      <c r="AR3" s="53"/>
      <c r="AS3" s="53"/>
      <c r="AT3" s="53"/>
      <c r="AU3" s="53"/>
      <c r="AV3" s="54"/>
      <c r="AW3" s="54"/>
      <c r="AX3" s="54"/>
      <c r="AY3" s="54"/>
      <c r="AZ3" s="54"/>
      <c r="BA3" s="54"/>
      <c r="BB3" s="54"/>
      <c r="BC3" s="54"/>
      <c r="BD3" s="54"/>
    </row>
    <row r="4" spans="1:56" s="34" customFormat="1">
      <c r="A4" s="53">
        <v>2</v>
      </c>
      <c r="B4" s="69" t="s">
        <v>30</v>
      </c>
      <c r="C4" s="69" t="s">
        <v>30</v>
      </c>
      <c r="D4" s="71" t="s">
        <v>30</v>
      </c>
      <c r="E4" s="53" t="s">
        <v>30</v>
      </c>
      <c r="F4" s="69" t="s">
        <v>30</v>
      </c>
      <c r="G4" s="53" t="s">
        <v>30</v>
      </c>
      <c r="H4" s="69" t="s">
        <v>30</v>
      </c>
      <c r="I4" s="72" t="s">
        <v>30</v>
      </c>
      <c r="J4" s="69" t="s">
        <v>30</v>
      </c>
      <c r="K4" s="69" t="s">
        <v>30</v>
      </c>
      <c r="L4" s="69" t="s">
        <v>30</v>
      </c>
      <c r="M4" s="69" t="s">
        <v>30</v>
      </c>
      <c r="N4" s="70" t="s">
        <v>30</v>
      </c>
      <c r="O4" s="69" t="s">
        <v>30</v>
      </c>
      <c r="P4" s="69" t="s">
        <v>30</v>
      </c>
      <c r="Q4" s="69" t="s">
        <v>30</v>
      </c>
      <c r="R4" s="73" t="s">
        <v>30</v>
      </c>
      <c r="S4" s="69" t="s">
        <v>30</v>
      </c>
      <c r="T4" s="69" t="s">
        <v>30</v>
      </c>
      <c r="U4" s="69" t="s">
        <v>30</v>
      </c>
      <c r="V4" s="69" t="s">
        <v>30</v>
      </c>
      <c r="W4" s="69" t="s">
        <v>30</v>
      </c>
      <c r="X4" s="69" t="s">
        <v>30</v>
      </c>
      <c r="Y4" s="53" t="s">
        <v>30</v>
      </c>
      <c r="Z4" s="53" t="s">
        <v>30</v>
      </c>
      <c r="AA4" s="53" t="s">
        <v>30</v>
      </c>
      <c r="AB4" s="53" t="s">
        <v>30</v>
      </c>
      <c r="AC4" s="69" t="s">
        <v>30</v>
      </c>
      <c r="AD4" s="69" t="s">
        <v>30</v>
      </c>
      <c r="AE4" s="70" t="s">
        <v>30</v>
      </c>
      <c r="AF4" s="53" t="s">
        <v>30</v>
      </c>
      <c r="AG4" s="53" t="s">
        <v>30</v>
      </c>
      <c r="AH4" s="53" t="s">
        <v>30</v>
      </c>
      <c r="AI4" s="53" t="s">
        <v>30</v>
      </c>
      <c r="AJ4" s="53" t="s">
        <v>30</v>
      </c>
      <c r="AK4" s="53" t="s">
        <v>30</v>
      </c>
      <c r="AL4" s="53" t="s">
        <v>30</v>
      </c>
      <c r="AM4" s="53" t="s">
        <v>30</v>
      </c>
      <c r="AN4" s="53" t="s">
        <v>30</v>
      </c>
      <c r="AO4" s="53" t="s">
        <v>30</v>
      </c>
      <c r="AP4" s="53" t="s">
        <v>30</v>
      </c>
      <c r="AQ4" s="53" t="s">
        <v>30</v>
      </c>
      <c r="AR4" s="53" t="s">
        <v>30</v>
      </c>
      <c r="AS4" s="53" t="s">
        <v>30</v>
      </c>
      <c r="AT4" s="53" t="s">
        <v>30</v>
      </c>
      <c r="AU4" s="53" t="s">
        <v>30</v>
      </c>
      <c r="AV4" s="54" t="s">
        <v>30</v>
      </c>
      <c r="AW4" s="54" t="s">
        <v>30</v>
      </c>
      <c r="AX4" s="54" t="s">
        <v>250</v>
      </c>
      <c r="AY4" s="54"/>
      <c r="AZ4" s="54"/>
      <c r="BA4" s="54"/>
      <c r="BB4" s="54"/>
      <c r="BC4" s="54"/>
      <c r="BD4" s="54"/>
    </row>
    <row r="5" spans="1:56" s="34" customFormat="1">
      <c r="A5" s="53">
        <v>3</v>
      </c>
      <c r="B5" s="69" t="s">
        <v>30</v>
      </c>
      <c r="C5" s="69" t="s">
        <v>30</v>
      </c>
      <c r="D5" s="71" t="s">
        <v>30</v>
      </c>
      <c r="E5" s="53" t="s">
        <v>30</v>
      </c>
      <c r="F5" s="69" t="s">
        <v>30</v>
      </c>
      <c r="G5" s="53" t="s">
        <v>30</v>
      </c>
      <c r="H5" s="69" t="s">
        <v>30</v>
      </c>
      <c r="I5" s="72" t="s">
        <v>30</v>
      </c>
      <c r="J5" s="69" t="s">
        <v>30</v>
      </c>
      <c r="K5" s="69" t="s">
        <v>30</v>
      </c>
      <c r="L5" s="69" t="s">
        <v>30</v>
      </c>
      <c r="M5" s="69" t="s">
        <v>30</v>
      </c>
      <c r="N5" s="70" t="s">
        <v>30</v>
      </c>
      <c r="O5" s="69" t="s">
        <v>30</v>
      </c>
      <c r="P5" s="69" t="s">
        <v>30</v>
      </c>
      <c r="Q5" s="69" t="s">
        <v>30</v>
      </c>
      <c r="R5" s="73" t="s">
        <v>30</v>
      </c>
      <c r="S5" s="69" t="s">
        <v>30</v>
      </c>
      <c r="T5" s="69" t="s">
        <v>30</v>
      </c>
      <c r="U5" s="69" t="s">
        <v>30</v>
      </c>
      <c r="V5" s="69" t="s">
        <v>30</v>
      </c>
      <c r="W5" s="69" t="s">
        <v>30</v>
      </c>
      <c r="X5" s="69" t="s">
        <v>30</v>
      </c>
      <c r="Y5" s="53" t="s">
        <v>30</v>
      </c>
      <c r="Z5" s="53" t="s">
        <v>30</v>
      </c>
      <c r="AA5" s="53" t="s">
        <v>30</v>
      </c>
      <c r="AB5" s="53" t="s">
        <v>30</v>
      </c>
      <c r="AC5" s="69" t="s">
        <v>30</v>
      </c>
      <c r="AD5" s="69" t="s">
        <v>30</v>
      </c>
      <c r="AE5" s="70" t="s">
        <v>30</v>
      </c>
      <c r="AF5" s="53" t="s">
        <v>30</v>
      </c>
      <c r="AG5" s="53" t="s">
        <v>30</v>
      </c>
      <c r="AH5" s="53" t="s">
        <v>30</v>
      </c>
      <c r="AI5" s="53" t="s">
        <v>30</v>
      </c>
      <c r="AJ5" s="53" t="s">
        <v>30</v>
      </c>
      <c r="AK5" s="53" t="s">
        <v>30</v>
      </c>
      <c r="AL5" s="53" t="s">
        <v>30</v>
      </c>
      <c r="AM5" s="53" t="s">
        <v>30</v>
      </c>
      <c r="AN5" s="53" t="s">
        <v>30</v>
      </c>
      <c r="AO5" s="53" t="s">
        <v>30</v>
      </c>
      <c r="AP5" s="53" t="s">
        <v>30</v>
      </c>
      <c r="AQ5" s="53" t="s">
        <v>30</v>
      </c>
      <c r="AR5" s="53" t="s">
        <v>30</v>
      </c>
      <c r="AS5" s="53" t="s">
        <v>30</v>
      </c>
      <c r="AT5" s="53" t="s">
        <v>30</v>
      </c>
      <c r="AU5" s="53" t="s">
        <v>30</v>
      </c>
      <c r="AV5" s="54" t="s">
        <v>30</v>
      </c>
      <c r="AW5" s="54" t="s">
        <v>30</v>
      </c>
      <c r="AX5" s="54" t="s">
        <v>250</v>
      </c>
      <c r="AY5" s="54"/>
      <c r="AZ5" s="54"/>
      <c r="BA5" s="54"/>
      <c r="BB5" s="54"/>
      <c r="BC5" s="54"/>
      <c r="BD5" s="54"/>
    </row>
    <row r="6" spans="1:56" s="34" customFormat="1">
      <c r="A6" s="53">
        <v>4</v>
      </c>
      <c r="B6" s="69" t="s">
        <v>30</v>
      </c>
      <c r="C6" s="69" t="s">
        <v>30</v>
      </c>
      <c r="D6" s="71" t="s">
        <v>30</v>
      </c>
      <c r="E6" s="53" t="s">
        <v>30</v>
      </c>
      <c r="F6" s="69" t="s">
        <v>30</v>
      </c>
      <c r="G6" s="53" t="s">
        <v>30</v>
      </c>
      <c r="H6" s="69" t="s">
        <v>30</v>
      </c>
      <c r="I6" s="72" t="s">
        <v>30</v>
      </c>
      <c r="J6" s="69" t="s">
        <v>30</v>
      </c>
      <c r="K6" s="69" t="s">
        <v>30</v>
      </c>
      <c r="L6" s="69" t="s">
        <v>30</v>
      </c>
      <c r="M6" s="69" t="s">
        <v>30</v>
      </c>
      <c r="N6" s="70" t="s">
        <v>30</v>
      </c>
      <c r="O6" s="69" t="s">
        <v>30</v>
      </c>
      <c r="P6" s="69" t="s">
        <v>30</v>
      </c>
      <c r="Q6" s="69" t="s">
        <v>30</v>
      </c>
      <c r="R6" s="73" t="s">
        <v>30</v>
      </c>
      <c r="S6" s="69" t="s">
        <v>30</v>
      </c>
      <c r="T6" s="69" t="s">
        <v>30</v>
      </c>
      <c r="U6" s="69" t="s">
        <v>30</v>
      </c>
      <c r="V6" s="69" t="s">
        <v>30</v>
      </c>
      <c r="W6" s="69" t="s">
        <v>30</v>
      </c>
      <c r="X6" s="69" t="s">
        <v>30</v>
      </c>
      <c r="Y6" s="53" t="s">
        <v>30</v>
      </c>
      <c r="Z6" s="53" t="s">
        <v>30</v>
      </c>
      <c r="AA6" s="53" t="s">
        <v>30</v>
      </c>
      <c r="AB6" s="53" t="s">
        <v>30</v>
      </c>
      <c r="AC6" s="69" t="s">
        <v>30</v>
      </c>
      <c r="AD6" s="69" t="s">
        <v>30</v>
      </c>
      <c r="AE6" s="70" t="s">
        <v>30</v>
      </c>
      <c r="AF6" s="53" t="s">
        <v>30</v>
      </c>
      <c r="AG6" s="53" t="s">
        <v>30</v>
      </c>
      <c r="AH6" s="53" t="s">
        <v>30</v>
      </c>
      <c r="AI6" s="53" t="s">
        <v>30</v>
      </c>
      <c r="AJ6" s="53" t="s">
        <v>30</v>
      </c>
      <c r="AK6" s="53" t="s">
        <v>30</v>
      </c>
      <c r="AL6" s="53" t="s">
        <v>30</v>
      </c>
      <c r="AM6" s="53" t="s">
        <v>30</v>
      </c>
      <c r="AN6" s="53" t="s">
        <v>30</v>
      </c>
      <c r="AO6" s="53" t="s">
        <v>30</v>
      </c>
      <c r="AP6" s="53" t="s">
        <v>30</v>
      </c>
      <c r="AQ6" s="53" t="s">
        <v>30</v>
      </c>
      <c r="AR6" s="53" t="s">
        <v>30</v>
      </c>
      <c r="AS6" s="53" t="s">
        <v>30</v>
      </c>
      <c r="AT6" s="53" t="s">
        <v>30</v>
      </c>
      <c r="AU6" s="53" t="s">
        <v>30</v>
      </c>
      <c r="AV6" s="54" t="s">
        <v>30</v>
      </c>
      <c r="AW6" s="54" t="s">
        <v>30</v>
      </c>
      <c r="AX6" s="54" t="s">
        <v>250</v>
      </c>
      <c r="AY6" s="54"/>
      <c r="AZ6" s="54"/>
      <c r="BA6" s="54"/>
      <c r="BB6" s="54"/>
      <c r="BC6" s="54"/>
      <c r="BD6" s="54"/>
    </row>
    <row r="7" spans="1:56" s="34" customFormat="1">
      <c r="A7" s="53">
        <v>5</v>
      </c>
      <c r="B7" s="69" t="s">
        <v>30</v>
      </c>
      <c r="C7" s="69" t="s">
        <v>30</v>
      </c>
      <c r="D7" s="71" t="s">
        <v>30</v>
      </c>
      <c r="E7" s="53" t="s">
        <v>30</v>
      </c>
      <c r="F7" s="69" t="s">
        <v>30</v>
      </c>
      <c r="G7" s="53" t="s">
        <v>30</v>
      </c>
      <c r="H7" s="69" t="s">
        <v>30</v>
      </c>
      <c r="I7" s="72" t="s">
        <v>30</v>
      </c>
      <c r="J7" s="69" t="s">
        <v>30</v>
      </c>
      <c r="K7" s="69" t="s">
        <v>30</v>
      </c>
      <c r="L7" s="69" t="s">
        <v>30</v>
      </c>
      <c r="M7" s="69" t="s">
        <v>30</v>
      </c>
      <c r="N7" s="70" t="s">
        <v>30</v>
      </c>
      <c r="O7" s="69" t="s">
        <v>30</v>
      </c>
      <c r="P7" s="69" t="s">
        <v>30</v>
      </c>
      <c r="Q7" s="69" t="s">
        <v>30</v>
      </c>
      <c r="R7" s="73" t="s">
        <v>30</v>
      </c>
      <c r="S7" s="69" t="s">
        <v>30</v>
      </c>
      <c r="T7" s="69" t="s">
        <v>30</v>
      </c>
      <c r="U7" s="69" t="s">
        <v>30</v>
      </c>
      <c r="V7" s="69" t="s">
        <v>30</v>
      </c>
      <c r="W7" s="69" t="s">
        <v>30</v>
      </c>
      <c r="X7" s="69" t="s">
        <v>30</v>
      </c>
      <c r="Y7" s="53" t="s">
        <v>30</v>
      </c>
      <c r="Z7" s="53" t="s">
        <v>30</v>
      </c>
      <c r="AA7" s="53" t="s">
        <v>30</v>
      </c>
      <c r="AB7" s="53" t="s">
        <v>30</v>
      </c>
      <c r="AC7" s="69" t="s">
        <v>30</v>
      </c>
      <c r="AD7" s="69" t="s">
        <v>30</v>
      </c>
      <c r="AE7" s="70" t="s">
        <v>30</v>
      </c>
      <c r="AF7" s="53" t="s">
        <v>30</v>
      </c>
      <c r="AG7" s="53" t="s">
        <v>30</v>
      </c>
      <c r="AH7" s="53" t="s">
        <v>30</v>
      </c>
      <c r="AI7" s="53" t="s">
        <v>30</v>
      </c>
      <c r="AJ7" s="53" t="s">
        <v>30</v>
      </c>
      <c r="AK7" s="53" t="s">
        <v>30</v>
      </c>
      <c r="AL7" s="53" t="s">
        <v>30</v>
      </c>
      <c r="AM7" s="53" t="s">
        <v>30</v>
      </c>
      <c r="AN7" s="53" t="s">
        <v>30</v>
      </c>
      <c r="AO7" s="53" t="s">
        <v>30</v>
      </c>
      <c r="AP7" s="53" t="s">
        <v>30</v>
      </c>
      <c r="AQ7" s="53" t="s">
        <v>30</v>
      </c>
      <c r="AR7" s="53" t="s">
        <v>30</v>
      </c>
      <c r="AS7" s="53" t="s">
        <v>30</v>
      </c>
      <c r="AT7" s="53" t="s">
        <v>30</v>
      </c>
      <c r="AU7" s="53" t="s">
        <v>30</v>
      </c>
      <c r="AV7" s="54" t="s">
        <v>30</v>
      </c>
      <c r="AW7" s="54" t="s">
        <v>30</v>
      </c>
      <c r="AX7" s="54" t="s">
        <v>250</v>
      </c>
      <c r="AY7" s="54"/>
      <c r="AZ7" s="54"/>
      <c r="BA7" s="54"/>
      <c r="BB7" s="54"/>
      <c r="BC7" s="54"/>
      <c r="BD7" s="54"/>
    </row>
    <row r="8" spans="1:56" s="34" customFormat="1">
      <c r="A8" s="53">
        <v>6</v>
      </c>
      <c r="B8" s="69" t="s">
        <v>30</v>
      </c>
      <c r="C8" s="69" t="s">
        <v>30</v>
      </c>
      <c r="D8" s="71" t="s">
        <v>30</v>
      </c>
      <c r="E8" s="53" t="s">
        <v>30</v>
      </c>
      <c r="F8" s="69" t="s">
        <v>30</v>
      </c>
      <c r="G8" s="53" t="s">
        <v>30</v>
      </c>
      <c r="H8" s="69" t="s">
        <v>30</v>
      </c>
      <c r="I8" s="72" t="s">
        <v>30</v>
      </c>
      <c r="J8" s="69" t="s">
        <v>30</v>
      </c>
      <c r="K8" s="69" t="s">
        <v>30</v>
      </c>
      <c r="L8" s="69" t="s">
        <v>30</v>
      </c>
      <c r="M8" s="69" t="s">
        <v>30</v>
      </c>
      <c r="N8" s="70" t="s">
        <v>30</v>
      </c>
      <c r="O8" s="69" t="s">
        <v>30</v>
      </c>
      <c r="P8" s="69" t="s">
        <v>30</v>
      </c>
      <c r="Q8" s="69" t="s">
        <v>30</v>
      </c>
      <c r="R8" s="73" t="s">
        <v>30</v>
      </c>
      <c r="S8" s="69" t="s">
        <v>30</v>
      </c>
      <c r="T8" s="69" t="s">
        <v>30</v>
      </c>
      <c r="U8" s="69" t="s">
        <v>30</v>
      </c>
      <c r="V8" s="69" t="s">
        <v>30</v>
      </c>
      <c r="W8" s="69" t="s">
        <v>30</v>
      </c>
      <c r="X8" s="69" t="s">
        <v>30</v>
      </c>
      <c r="Y8" s="53" t="s">
        <v>30</v>
      </c>
      <c r="Z8" s="53" t="s">
        <v>30</v>
      </c>
      <c r="AA8" s="53" t="s">
        <v>30</v>
      </c>
      <c r="AB8" s="53" t="s">
        <v>30</v>
      </c>
      <c r="AC8" s="69" t="s">
        <v>30</v>
      </c>
      <c r="AD8" s="69" t="s">
        <v>30</v>
      </c>
      <c r="AE8" s="70" t="s">
        <v>30</v>
      </c>
      <c r="AF8" s="53" t="s">
        <v>30</v>
      </c>
      <c r="AG8" s="53" t="s">
        <v>30</v>
      </c>
      <c r="AH8" s="53" t="s">
        <v>30</v>
      </c>
      <c r="AI8" s="53" t="s">
        <v>30</v>
      </c>
      <c r="AJ8" s="53" t="s">
        <v>30</v>
      </c>
      <c r="AK8" s="53" t="s">
        <v>30</v>
      </c>
      <c r="AL8" s="53" t="s">
        <v>30</v>
      </c>
      <c r="AM8" s="53" t="s">
        <v>30</v>
      </c>
      <c r="AN8" s="53" t="s">
        <v>30</v>
      </c>
      <c r="AO8" s="53" t="s">
        <v>30</v>
      </c>
      <c r="AP8" s="53" t="s">
        <v>30</v>
      </c>
      <c r="AQ8" s="53" t="s">
        <v>30</v>
      </c>
      <c r="AR8" s="53" t="s">
        <v>30</v>
      </c>
      <c r="AS8" s="53" t="s">
        <v>30</v>
      </c>
      <c r="AT8" s="53" t="s">
        <v>30</v>
      </c>
      <c r="AU8" s="53" t="s">
        <v>30</v>
      </c>
      <c r="AV8" s="54" t="s">
        <v>30</v>
      </c>
      <c r="AW8" s="54" t="s">
        <v>30</v>
      </c>
      <c r="AX8" s="54" t="s">
        <v>250</v>
      </c>
      <c r="AY8" s="54"/>
      <c r="AZ8" s="54"/>
      <c r="BA8" s="54"/>
      <c r="BB8" s="54"/>
      <c r="BC8" s="54"/>
      <c r="BD8" s="54"/>
    </row>
    <row r="9" spans="1:56" s="34" customFormat="1">
      <c r="A9" s="53">
        <v>7</v>
      </c>
      <c r="B9" s="69" t="s">
        <v>30</v>
      </c>
      <c r="C9" s="69" t="s">
        <v>30</v>
      </c>
      <c r="D9" s="71" t="s">
        <v>30</v>
      </c>
      <c r="E9" s="53" t="s">
        <v>30</v>
      </c>
      <c r="F9" s="69" t="s">
        <v>30</v>
      </c>
      <c r="G9" s="53" t="s">
        <v>30</v>
      </c>
      <c r="H9" s="69" t="s">
        <v>30</v>
      </c>
      <c r="I9" s="72" t="s">
        <v>30</v>
      </c>
      <c r="J9" s="69" t="s">
        <v>30</v>
      </c>
      <c r="K9" s="69" t="s">
        <v>30</v>
      </c>
      <c r="L9" s="69" t="s">
        <v>30</v>
      </c>
      <c r="M9" s="69" t="s">
        <v>30</v>
      </c>
      <c r="N9" s="70" t="s">
        <v>30</v>
      </c>
      <c r="O9" s="69" t="s">
        <v>30</v>
      </c>
      <c r="P9" s="69" t="s">
        <v>30</v>
      </c>
      <c r="Q9" s="69" t="s">
        <v>30</v>
      </c>
      <c r="R9" s="73" t="s">
        <v>30</v>
      </c>
      <c r="S9" s="69" t="s">
        <v>30</v>
      </c>
      <c r="T9" s="69" t="s">
        <v>30</v>
      </c>
      <c r="U9" s="69" t="s">
        <v>30</v>
      </c>
      <c r="V9" s="69" t="s">
        <v>30</v>
      </c>
      <c r="W9" s="69" t="s">
        <v>30</v>
      </c>
      <c r="X9" s="69" t="s">
        <v>30</v>
      </c>
      <c r="Y9" s="53" t="s">
        <v>30</v>
      </c>
      <c r="Z9" s="53" t="s">
        <v>30</v>
      </c>
      <c r="AA9" s="53" t="s">
        <v>30</v>
      </c>
      <c r="AB9" s="53" t="s">
        <v>30</v>
      </c>
      <c r="AC9" s="69" t="s">
        <v>30</v>
      </c>
      <c r="AD9" s="69" t="s">
        <v>30</v>
      </c>
      <c r="AE9" s="70" t="s">
        <v>30</v>
      </c>
      <c r="AF9" s="53" t="s">
        <v>30</v>
      </c>
      <c r="AG9" s="53" t="s">
        <v>30</v>
      </c>
      <c r="AH9" s="53" t="s">
        <v>30</v>
      </c>
      <c r="AI9" s="53" t="s">
        <v>30</v>
      </c>
      <c r="AJ9" s="53" t="s">
        <v>30</v>
      </c>
      <c r="AK9" s="53" t="s">
        <v>30</v>
      </c>
      <c r="AL9" s="53" t="s">
        <v>30</v>
      </c>
      <c r="AM9" s="53" t="s">
        <v>30</v>
      </c>
      <c r="AN9" s="53" t="s">
        <v>30</v>
      </c>
      <c r="AO9" s="53" t="s">
        <v>30</v>
      </c>
      <c r="AP9" s="53" t="s">
        <v>30</v>
      </c>
      <c r="AQ9" s="53" t="s">
        <v>30</v>
      </c>
      <c r="AR9" s="53" t="s">
        <v>30</v>
      </c>
      <c r="AS9" s="53" t="s">
        <v>30</v>
      </c>
      <c r="AT9" s="53" t="s">
        <v>30</v>
      </c>
      <c r="AU9" s="53" t="s">
        <v>30</v>
      </c>
      <c r="AV9" s="54" t="s">
        <v>30</v>
      </c>
      <c r="AW9" s="54" t="s">
        <v>30</v>
      </c>
      <c r="AX9" s="54" t="s">
        <v>250</v>
      </c>
      <c r="AY9" s="54"/>
      <c r="AZ9" s="54"/>
      <c r="BA9" s="54"/>
      <c r="BB9" s="54"/>
      <c r="BC9" s="54"/>
      <c r="BD9" s="54"/>
    </row>
    <row r="10" spans="1:56" s="34" customFormat="1">
      <c r="A10" s="53">
        <v>8</v>
      </c>
      <c r="B10" s="69" t="s">
        <v>30</v>
      </c>
      <c r="C10" s="69" t="s">
        <v>30</v>
      </c>
      <c r="D10" s="71" t="s">
        <v>30</v>
      </c>
      <c r="E10" s="53" t="s">
        <v>30</v>
      </c>
      <c r="F10" s="69" t="s">
        <v>30</v>
      </c>
      <c r="G10" s="53" t="s">
        <v>30</v>
      </c>
      <c r="H10" s="69" t="s">
        <v>30</v>
      </c>
      <c r="I10" s="72" t="s">
        <v>30</v>
      </c>
      <c r="J10" s="69" t="s">
        <v>30</v>
      </c>
      <c r="K10" s="69" t="s">
        <v>30</v>
      </c>
      <c r="L10" s="69" t="s">
        <v>30</v>
      </c>
      <c r="M10" s="69" t="s">
        <v>30</v>
      </c>
      <c r="N10" s="70" t="s">
        <v>30</v>
      </c>
      <c r="O10" s="69" t="s">
        <v>30</v>
      </c>
      <c r="P10" s="69" t="s">
        <v>30</v>
      </c>
      <c r="Q10" s="69" t="s">
        <v>30</v>
      </c>
      <c r="R10" s="73" t="s">
        <v>30</v>
      </c>
      <c r="S10" s="69" t="s">
        <v>30</v>
      </c>
      <c r="T10" s="69" t="s">
        <v>30</v>
      </c>
      <c r="U10" s="69" t="s">
        <v>30</v>
      </c>
      <c r="V10" s="69" t="s">
        <v>30</v>
      </c>
      <c r="W10" s="69" t="s">
        <v>30</v>
      </c>
      <c r="X10" s="69" t="s">
        <v>30</v>
      </c>
      <c r="Y10" s="53" t="s">
        <v>30</v>
      </c>
      <c r="Z10" s="53" t="s">
        <v>30</v>
      </c>
      <c r="AA10" s="53" t="s">
        <v>30</v>
      </c>
      <c r="AB10" s="53" t="s">
        <v>30</v>
      </c>
      <c r="AC10" s="69" t="s">
        <v>30</v>
      </c>
      <c r="AD10" s="69" t="s">
        <v>30</v>
      </c>
      <c r="AE10" s="70" t="s">
        <v>30</v>
      </c>
      <c r="AF10" s="53" t="s">
        <v>30</v>
      </c>
      <c r="AG10" s="53" t="s">
        <v>30</v>
      </c>
      <c r="AH10" s="53" t="s">
        <v>30</v>
      </c>
      <c r="AI10" s="53" t="s">
        <v>30</v>
      </c>
      <c r="AJ10" s="53" t="s">
        <v>30</v>
      </c>
      <c r="AK10" s="53" t="s">
        <v>30</v>
      </c>
      <c r="AL10" s="53" t="s">
        <v>30</v>
      </c>
      <c r="AM10" s="53" t="s">
        <v>30</v>
      </c>
      <c r="AN10" s="53" t="s">
        <v>30</v>
      </c>
      <c r="AO10" s="53" t="s">
        <v>30</v>
      </c>
      <c r="AP10" s="53" t="s">
        <v>30</v>
      </c>
      <c r="AQ10" s="53" t="s">
        <v>30</v>
      </c>
      <c r="AR10" s="53" t="s">
        <v>30</v>
      </c>
      <c r="AS10" s="53" t="s">
        <v>30</v>
      </c>
      <c r="AT10" s="53" t="s">
        <v>30</v>
      </c>
      <c r="AU10" s="53" t="s">
        <v>30</v>
      </c>
      <c r="AV10" s="54" t="s">
        <v>30</v>
      </c>
      <c r="AW10" s="54" t="s">
        <v>30</v>
      </c>
      <c r="AX10" s="54" t="s">
        <v>250</v>
      </c>
      <c r="AY10" s="54"/>
      <c r="AZ10" s="54"/>
      <c r="BA10" s="54"/>
      <c r="BB10" s="54"/>
      <c r="BC10" s="54"/>
      <c r="BD10" s="54"/>
    </row>
    <row r="11" spans="1:56" s="34" customFormat="1">
      <c r="A11" s="53">
        <v>9</v>
      </c>
      <c r="B11" s="69" t="s">
        <v>30</v>
      </c>
      <c r="C11" s="69" t="s">
        <v>30</v>
      </c>
      <c r="D11" s="71" t="s">
        <v>30</v>
      </c>
      <c r="E11" s="53" t="s">
        <v>30</v>
      </c>
      <c r="F11" s="69" t="s">
        <v>30</v>
      </c>
      <c r="G11" s="53" t="s">
        <v>30</v>
      </c>
      <c r="H11" s="69" t="s">
        <v>30</v>
      </c>
      <c r="I11" s="72" t="s">
        <v>30</v>
      </c>
      <c r="J11" s="69" t="s">
        <v>30</v>
      </c>
      <c r="K11" s="69" t="s">
        <v>30</v>
      </c>
      <c r="L11" s="69" t="s">
        <v>30</v>
      </c>
      <c r="M11" s="69" t="s">
        <v>30</v>
      </c>
      <c r="N11" s="70" t="s">
        <v>30</v>
      </c>
      <c r="O11" s="69" t="s">
        <v>30</v>
      </c>
      <c r="P11" s="69" t="s">
        <v>30</v>
      </c>
      <c r="Q11" s="69" t="s">
        <v>30</v>
      </c>
      <c r="R11" s="73" t="s">
        <v>30</v>
      </c>
      <c r="S11" s="69" t="s">
        <v>30</v>
      </c>
      <c r="T11" s="69" t="s">
        <v>30</v>
      </c>
      <c r="U11" s="69" t="s">
        <v>30</v>
      </c>
      <c r="V11" s="69" t="s">
        <v>30</v>
      </c>
      <c r="W11" s="69" t="s">
        <v>30</v>
      </c>
      <c r="X11" s="69" t="s">
        <v>30</v>
      </c>
      <c r="Y11" s="53" t="s">
        <v>30</v>
      </c>
      <c r="Z11" s="53" t="s">
        <v>30</v>
      </c>
      <c r="AA11" s="53" t="s">
        <v>30</v>
      </c>
      <c r="AB11" s="53" t="s">
        <v>30</v>
      </c>
      <c r="AC11" s="69" t="s">
        <v>30</v>
      </c>
      <c r="AD11" s="69" t="s">
        <v>30</v>
      </c>
      <c r="AE11" s="70" t="s">
        <v>30</v>
      </c>
      <c r="AF11" s="53" t="s">
        <v>30</v>
      </c>
      <c r="AG11" s="53" t="s">
        <v>30</v>
      </c>
      <c r="AH11" s="53" t="s">
        <v>30</v>
      </c>
      <c r="AI11" s="53" t="s">
        <v>30</v>
      </c>
      <c r="AJ11" s="53" t="s">
        <v>30</v>
      </c>
      <c r="AK11" s="53" t="s">
        <v>30</v>
      </c>
      <c r="AL11" s="53" t="s">
        <v>30</v>
      </c>
      <c r="AM11" s="53" t="s">
        <v>30</v>
      </c>
      <c r="AN11" s="53" t="s">
        <v>30</v>
      </c>
      <c r="AO11" s="53" t="s">
        <v>30</v>
      </c>
      <c r="AP11" s="53" t="s">
        <v>30</v>
      </c>
      <c r="AQ11" s="53" t="s">
        <v>30</v>
      </c>
      <c r="AR11" s="53" t="s">
        <v>30</v>
      </c>
      <c r="AS11" s="53" t="s">
        <v>30</v>
      </c>
      <c r="AT11" s="53" t="s">
        <v>30</v>
      </c>
      <c r="AU11" s="53" t="s">
        <v>30</v>
      </c>
      <c r="AV11" s="54" t="s">
        <v>30</v>
      </c>
      <c r="AW11" s="54" t="s">
        <v>30</v>
      </c>
      <c r="AX11" s="54" t="s">
        <v>250</v>
      </c>
      <c r="AY11" s="54"/>
      <c r="AZ11" s="54"/>
      <c r="BA11" s="54"/>
      <c r="BB11" s="54"/>
      <c r="BC11" s="54"/>
      <c r="BD11" s="54"/>
    </row>
    <row r="12" spans="1:56" s="34" customFormat="1">
      <c r="A12" s="53">
        <v>10</v>
      </c>
      <c r="B12" s="69" t="s">
        <v>30</v>
      </c>
      <c r="C12" s="69" t="s">
        <v>30</v>
      </c>
      <c r="D12" s="71" t="s">
        <v>30</v>
      </c>
      <c r="E12" s="53" t="s">
        <v>30</v>
      </c>
      <c r="F12" s="69" t="s">
        <v>30</v>
      </c>
      <c r="G12" s="53" t="s">
        <v>30</v>
      </c>
      <c r="H12" s="69" t="s">
        <v>30</v>
      </c>
      <c r="I12" s="72" t="s">
        <v>30</v>
      </c>
      <c r="J12" s="69" t="s">
        <v>30</v>
      </c>
      <c r="K12" s="69" t="s">
        <v>30</v>
      </c>
      <c r="L12" s="69" t="s">
        <v>30</v>
      </c>
      <c r="M12" s="69" t="s">
        <v>30</v>
      </c>
      <c r="N12" s="70" t="s">
        <v>30</v>
      </c>
      <c r="O12" s="69" t="s">
        <v>30</v>
      </c>
      <c r="P12" s="69" t="s">
        <v>30</v>
      </c>
      <c r="Q12" s="69" t="s">
        <v>30</v>
      </c>
      <c r="R12" s="73" t="s">
        <v>30</v>
      </c>
      <c r="S12" s="69" t="s">
        <v>30</v>
      </c>
      <c r="T12" s="69" t="s">
        <v>30</v>
      </c>
      <c r="U12" s="69" t="s">
        <v>30</v>
      </c>
      <c r="V12" s="69" t="s">
        <v>30</v>
      </c>
      <c r="W12" s="69" t="s">
        <v>30</v>
      </c>
      <c r="X12" s="69" t="s">
        <v>30</v>
      </c>
      <c r="Y12" s="53" t="s">
        <v>30</v>
      </c>
      <c r="Z12" s="53" t="s">
        <v>30</v>
      </c>
      <c r="AA12" s="53" t="s">
        <v>30</v>
      </c>
      <c r="AB12" s="53" t="s">
        <v>30</v>
      </c>
      <c r="AC12" s="69" t="s">
        <v>30</v>
      </c>
      <c r="AD12" s="69" t="s">
        <v>30</v>
      </c>
      <c r="AE12" s="70" t="s">
        <v>30</v>
      </c>
      <c r="AF12" s="53" t="s">
        <v>30</v>
      </c>
      <c r="AG12" s="53" t="s">
        <v>30</v>
      </c>
      <c r="AH12" s="53" t="s">
        <v>30</v>
      </c>
      <c r="AI12" s="53" t="s">
        <v>30</v>
      </c>
      <c r="AJ12" s="53" t="s">
        <v>30</v>
      </c>
      <c r="AK12" s="53" t="s">
        <v>30</v>
      </c>
      <c r="AL12" s="53" t="s">
        <v>30</v>
      </c>
      <c r="AM12" s="53" t="s">
        <v>30</v>
      </c>
      <c r="AN12" s="53" t="s">
        <v>30</v>
      </c>
      <c r="AO12" s="53" t="s">
        <v>30</v>
      </c>
      <c r="AP12" s="53" t="s">
        <v>30</v>
      </c>
      <c r="AQ12" s="53" t="s">
        <v>30</v>
      </c>
      <c r="AR12" s="53" t="s">
        <v>30</v>
      </c>
      <c r="AS12" s="53" t="s">
        <v>30</v>
      </c>
      <c r="AT12" s="53" t="s">
        <v>30</v>
      </c>
      <c r="AU12" s="53" t="s">
        <v>30</v>
      </c>
      <c r="AV12" s="54" t="s">
        <v>30</v>
      </c>
      <c r="AW12" s="54" t="s">
        <v>30</v>
      </c>
      <c r="AX12" s="54" t="s">
        <v>250</v>
      </c>
      <c r="AY12" s="54"/>
      <c r="AZ12" s="54"/>
      <c r="BA12" s="54"/>
      <c r="BB12" s="54"/>
      <c r="BC12" s="54"/>
      <c r="BD12" s="54"/>
    </row>
    <row r="13" spans="1:56" s="34" customFormat="1">
      <c r="A13" s="53">
        <v>11</v>
      </c>
      <c r="B13" s="69" t="s">
        <v>30</v>
      </c>
      <c r="C13" s="69" t="s">
        <v>30</v>
      </c>
      <c r="D13" s="71" t="s">
        <v>30</v>
      </c>
      <c r="E13" s="53" t="s">
        <v>30</v>
      </c>
      <c r="F13" s="69" t="s">
        <v>30</v>
      </c>
      <c r="G13" s="53" t="s">
        <v>30</v>
      </c>
      <c r="H13" s="69" t="s">
        <v>30</v>
      </c>
      <c r="I13" s="72" t="s">
        <v>30</v>
      </c>
      <c r="J13" s="69" t="s">
        <v>30</v>
      </c>
      <c r="K13" s="69" t="s">
        <v>30</v>
      </c>
      <c r="L13" s="69" t="s">
        <v>30</v>
      </c>
      <c r="M13" s="69" t="s">
        <v>30</v>
      </c>
      <c r="N13" s="70" t="s">
        <v>30</v>
      </c>
      <c r="O13" s="69" t="s">
        <v>30</v>
      </c>
      <c r="P13" s="69" t="s">
        <v>30</v>
      </c>
      <c r="Q13" s="69" t="s">
        <v>30</v>
      </c>
      <c r="R13" s="73" t="s">
        <v>30</v>
      </c>
      <c r="S13" s="69" t="s">
        <v>30</v>
      </c>
      <c r="T13" s="69" t="s">
        <v>30</v>
      </c>
      <c r="U13" s="69" t="s">
        <v>30</v>
      </c>
      <c r="V13" s="69" t="s">
        <v>30</v>
      </c>
      <c r="W13" s="69" t="s">
        <v>30</v>
      </c>
      <c r="X13" s="69" t="s">
        <v>30</v>
      </c>
      <c r="Y13" s="53" t="s">
        <v>30</v>
      </c>
      <c r="Z13" s="53" t="s">
        <v>30</v>
      </c>
      <c r="AA13" s="53" t="s">
        <v>30</v>
      </c>
      <c r="AB13" s="53" t="s">
        <v>30</v>
      </c>
      <c r="AC13" s="69" t="s">
        <v>30</v>
      </c>
      <c r="AD13" s="69" t="s">
        <v>30</v>
      </c>
      <c r="AE13" s="70" t="s">
        <v>30</v>
      </c>
      <c r="AF13" s="53" t="s">
        <v>30</v>
      </c>
      <c r="AG13" s="53" t="s">
        <v>30</v>
      </c>
      <c r="AH13" s="53" t="s">
        <v>30</v>
      </c>
      <c r="AI13" s="53" t="s">
        <v>30</v>
      </c>
      <c r="AJ13" s="53" t="s">
        <v>30</v>
      </c>
      <c r="AK13" s="53" t="s">
        <v>30</v>
      </c>
      <c r="AL13" s="53" t="s">
        <v>30</v>
      </c>
      <c r="AM13" s="53" t="s">
        <v>30</v>
      </c>
      <c r="AN13" s="53" t="s">
        <v>30</v>
      </c>
      <c r="AO13" s="53" t="s">
        <v>30</v>
      </c>
      <c r="AP13" s="53" t="s">
        <v>30</v>
      </c>
      <c r="AQ13" s="53" t="s">
        <v>30</v>
      </c>
      <c r="AR13" s="53" t="s">
        <v>30</v>
      </c>
      <c r="AS13" s="53" t="s">
        <v>30</v>
      </c>
      <c r="AT13" s="53" t="s">
        <v>30</v>
      </c>
      <c r="AU13" s="53" t="s">
        <v>30</v>
      </c>
      <c r="AV13" s="54" t="s">
        <v>30</v>
      </c>
      <c r="AW13" s="54" t="s">
        <v>30</v>
      </c>
      <c r="AX13" s="54" t="s">
        <v>250</v>
      </c>
      <c r="AY13" s="54"/>
      <c r="AZ13" s="54"/>
      <c r="BA13" s="54"/>
      <c r="BB13" s="54"/>
      <c r="BC13" s="54"/>
      <c r="BD13" s="54"/>
    </row>
    <row r="14" spans="1:56" s="34" customFormat="1">
      <c r="A14" s="53">
        <v>12</v>
      </c>
      <c r="B14" s="69" t="s">
        <v>30</v>
      </c>
      <c r="C14" s="69" t="s">
        <v>30</v>
      </c>
      <c r="D14" s="71" t="s">
        <v>30</v>
      </c>
      <c r="E14" s="53" t="s">
        <v>30</v>
      </c>
      <c r="F14" s="69" t="s">
        <v>30</v>
      </c>
      <c r="G14" s="53" t="s">
        <v>30</v>
      </c>
      <c r="H14" s="69" t="s">
        <v>30</v>
      </c>
      <c r="I14" s="72" t="s">
        <v>30</v>
      </c>
      <c r="J14" s="69" t="s">
        <v>30</v>
      </c>
      <c r="K14" s="69" t="s">
        <v>30</v>
      </c>
      <c r="L14" s="69" t="s">
        <v>30</v>
      </c>
      <c r="M14" s="69" t="s">
        <v>30</v>
      </c>
      <c r="N14" s="70" t="s">
        <v>30</v>
      </c>
      <c r="O14" s="69" t="s">
        <v>30</v>
      </c>
      <c r="P14" s="69" t="s">
        <v>30</v>
      </c>
      <c r="Q14" s="69" t="s">
        <v>30</v>
      </c>
      <c r="R14" s="73" t="s">
        <v>30</v>
      </c>
      <c r="S14" s="69" t="s">
        <v>30</v>
      </c>
      <c r="T14" s="69" t="s">
        <v>30</v>
      </c>
      <c r="U14" s="69" t="s">
        <v>30</v>
      </c>
      <c r="V14" s="69" t="s">
        <v>30</v>
      </c>
      <c r="W14" s="69" t="s">
        <v>30</v>
      </c>
      <c r="X14" s="69" t="s">
        <v>30</v>
      </c>
      <c r="Y14" s="53" t="s">
        <v>30</v>
      </c>
      <c r="Z14" s="53" t="s">
        <v>30</v>
      </c>
      <c r="AA14" s="53" t="s">
        <v>30</v>
      </c>
      <c r="AB14" s="53" t="s">
        <v>30</v>
      </c>
      <c r="AC14" s="69" t="s">
        <v>30</v>
      </c>
      <c r="AD14" s="69" t="s">
        <v>30</v>
      </c>
      <c r="AE14" s="70" t="s">
        <v>30</v>
      </c>
      <c r="AF14" s="53" t="s">
        <v>30</v>
      </c>
      <c r="AG14" s="53" t="s">
        <v>30</v>
      </c>
      <c r="AH14" s="53" t="s">
        <v>30</v>
      </c>
      <c r="AI14" s="53" t="s">
        <v>30</v>
      </c>
      <c r="AJ14" s="53" t="s">
        <v>30</v>
      </c>
      <c r="AK14" s="53" t="s">
        <v>30</v>
      </c>
      <c r="AL14" s="53" t="s">
        <v>30</v>
      </c>
      <c r="AM14" s="53" t="s">
        <v>30</v>
      </c>
      <c r="AN14" s="53" t="s">
        <v>30</v>
      </c>
      <c r="AO14" s="53" t="s">
        <v>30</v>
      </c>
      <c r="AP14" s="53" t="s">
        <v>30</v>
      </c>
      <c r="AQ14" s="53" t="s">
        <v>30</v>
      </c>
      <c r="AR14" s="53" t="s">
        <v>30</v>
      </c>
      <c r="AS14" s="53" t="s">
        <v>30</v>
      </c>
      <c r="AT14" s="53" t="s">
        <v>30</v>
      </c>
      <c r="AU14" s="53" t="s">
        <v>30</v>
      </c>
      <c r="AV14" s="54" t="s">
        <v>30</v>
      </c>
      <c r="AW14" s="54" t="s">
        <v>30</v>
      </c>
      <c r="AX14" s="54" t="s">
        <v>250</v>
      </c>
      <c r="AY14" s="54"/>
      <c r="AZ14" s="54"/>
      <c r="BA14" s="54"/>
      <c r="BB14" s="54"/>
      <c r="BC14" s="54"/>
      <c r="BD14" s="54"/>
    </row>
    <row r="15" spans="1:56" s="34" customFormat="1">
      <c r="A15" s="53">
        <v>13</v>
      </c>
      <c r="B15" s="69" t="s">
        <v>30</v>
      </c>
      <c r="C15" s="69" t="s">
        <v>30</v>
      </c>
      <c r="D15" s="71" t="s">
        <v>30</v>
      </c>
      <c r="E15" s="53" t="s">
        <v>30</v>
      </c>
      <c r="F15" s="69" t="s">
        <v>30</v>
      </c>
      <c r="G15" s="53" t="s">
        <v>30</v>
      </c>
      <c r="H15" s="69" t="s">
        <v>30</v>
      </c>
      <c r="I15" s="72" t="s">
        <v>30</v>
      </c>
      <c r="J15" s="69" t="s">
        <v>30</v>
      </c>
      <c r="K15" s="69" t="s">
        <v>30</v>
      </c>
      <c r="L15" s="69" t="s">
        <v>30</v>
      </c>
      <c r="M15" s="69" t="s">
        <v>30</v>
      </c>
      <c r="N15" s="70" t="s">
        <v>30</v>
      </c>
      <c r="O15" s="69" t="s">
        <v>30</v>
      </c>
      <c r="P15" s="69" t="s">
        <v>30</v>
      </c>
      <c r="Q15" s="69" t="s">
        <v>30</v>
      </c>
      <c r="R15" s="73" t="s">
        <v>30</v>
      </c>
      <c r="S15" s="69" t="s">
        <v>30</v>
      </c>
      <c r="T15" s="69" t="s">
        <v>30</v>
      </c>
      <c r="U15" s="69" t="s">
        <v>30</v>
      </c>
      <c r="V15" s="69" t="s">
        <v>30</v>
      </c>
      <c r="W15" s="69" t="s">
        <v>30</v>
      </c>
      <c r="X15" s="69" t="s">
        <v>30</v>
      </c>
      <c r="Y15" s="53" t="s">
        <v>30</v>
      </c>
      <c r="Z15" s="53" t="s">
        <v>30</v>
      </c>
      <c r="AA15" s="53" t="s">
        <v>30</v>
      </c>
      <c r="AB15" s="53" t="s">
        <v>30</v>
      </c>
      <c r="AC15" s="69" t="s">
        <v>30</v>
      </c>
      <c r="AD15" s="69" t="s">
        <v>30</v>
      </c>
      <c r="AE15" s="70" t="s">
        <v>30</v>
      </c>
      <c r="AF15" s="53" t="s">
        <v>30</v>
      </c>
      <c r="AG15" s="53" t="s">
        <v>30</v>
      </c>
      <c r="AH15" s="53" t="s">
        <v>30</v>
      </c>
      <c r="AI15" s="53" t="s">
        <v>30</v>
      </c>
      <c r="AJ15" s="53" t="s">
        <v>30</v>
      </c>
      <c r="AK15" s="53" t="s">
        <v>30</v>
      </c>
      <c r="AL15" s="53" t="s">
        <v>30</v>
      </c>
      <c r="AM15" s="53" t="s">
        <v>30</v>
      </c>
      <c r="AN15" s="53" t="s">
        <v>30</v>
      </c>
      <c r="AO15" s="53" t="s">
        <v>30</v>
      </c>
      <c r="AP15" s="53" t="s">
        <v>30</v>
      </c>
      <c r="AQ15" s="53" t="s">
        <v>30</v>
      </c>
      <c r="AR15" s="53" t="s">
        <v>30</v>
      </c>
      <c r="AS15" s="53" t="s">
        <v>30</v>
      </c>
      <c r="AT15" s="53" t="s">
        <v>30</v>
      </c>
      <c r="AU15" s="53" t="s">
        <v>30</v>
      </c>
      <c r="AV15" s="54" t="s">
        <v>30</v>
      </c>
      <c r="AW15" s="54" t="s">
        <v>30</v>
      </c>
      <c r="AX15" s="54" t="s">
        <v>250</v>
      </c>
      <c r="AY15" s="54"/>
      <c r="AZ15" s="54"/>
      <c r="BA15" s="54"/>
      <c r="BB15" s="54"/>
      <c r="BC15" s="54"/>
      <c r="BD15" s="54"/>
    </row>
    <row r="16" spans="1:56" s="34" customFormat="1">
      <c r="A16" s="53">
        <v>14</v>
      </c>
      <c r="B16" s="69" t="s">
        <v>30</v>
      </c>
      <c r="C16" s="69" t="s">
        <v>30</v>
      </c>
      <c r="D16" s="71" t="s">
        <v>30</v>
      </c>
      <c r="E16" s="53" t="s">
        <v>30</v>
      </c>
      <c r="F16" s="69" t="s">
        <v>30</v>
      </c>
      <c r="G16" s="53" t="s">
        <v>30</v>
      </c>
      <c r="H16" s="69" t="s">
        <v>30</v>
      </c>
      <c r="I16" s="72" t="s">
        <v>30</v>
      </c>
      <c r="J16" s="69" t="s">
        <v>30</v>
      </c>
      <c r="K16" s="69" t="s">
        <v>30</v>
      </c>
      <c r="L16" s="69" t="s">
        <v>30</v>
      </c>
      <c r="M16" s="69" t="s">
        <v>30</v>
      </c>
      <c r="N16" s="70" t="s">
        <v>30</v>
      </c>
      <c r="O16" s="69" t="s">
        <v>30</v>
      </c>
      <c r="P16" s="69" t="s">
        <v>30</v>
      </c>
      <c r="Q16" s="69" t="s">
        <v>30</v>
      </c>
      <c r="R16" s="73" t="s">
        <v>30</v>
      </c>
      <c r="S16" s="69" t="s">
        <v>30</v>
      </c>
      <c r="T16" s="69" t="s">
        <v>30</v>
      </c>
      <c r="U16" s="69" t="s">
        <v>30</v>
      </c>
      <c r="V16" s="69" t="s">
        <v>30</v>
      </c>
      <c r="W16" s="69" t="s">
        <v>30</v>
      </c>
      <c r="X16" s="69" t="s">
        <v>30</v>
      </c>
      <c r="Y16" s="53" t="s">
        <v>30</v>
      </c>
      <c r="Z16" s="53" t="s">
        <v>30</v>
      </c>
      <c r="AA16" s="53" t="s">
        <v>30</v>
      </c>
      <c r="AB16" s="53" t="s">
        <v>30</v>
      </c>
      <c r="AC16" s="69" t="s">
        <v>30</v>
      </c>
      <c r="AD16" s="69" t="s">
        <v>30</v>
      </c>
      <c r="AE16" s="70" t="s">
        <v>30</v>
      </c>
      <c r="AF16" s="53" t="s">
        <v>30</v>
      </c>
      <c r="AG16" s="53" t="s">
        <v>30</v>
      </c>
      <c r="AH16" s="53" t="s">
        <v>30</v>
      </c>
      <c r="AI16" s="53" t="s">
        <v>30</v>
      </c>
      <c r="AJ16" s="53" t="s">
        <v>30</v>
      </c>
      <c r="AK16" s="53" t="s">
        <v>30</v>
      </c>
      <c r="AL16" s="53" t="s">
        <v>30</v>
      </c>
      <c r="AM16" s="53" t="s">
        <v>30</v>
      </c>
      <c r="AN16" s="53" t="s">
        <v>30</v>
      </c>
      <c r="AO16" s="53" t="s">
        <v>30</v>
      </c>
      <c r="AP16" s="53" t="s">
        <v>30</v>
      </c>
      <c r="AQ16" s="53" t="s">
        <v>30</v>
      </c>
      <c r="AR16" s="53" t="s">
        <v>30</v>
      </c>
      <c r="AS16" s="53" t="s">
        <v>30</v>
      </c>
      <c r="AT16" s="53" t="s">
        <v>30</v>
      </c>
      <c r="AU16" s="53" t="s">
        <v>30</v>
      </c>
      <c r="AV16" s="54" t="s">
        <v>30</v>
      </c>
      <c r="AW16" s="54" t="s">
        <v>30</v>
      </c>
      <c r="AX16" s="54" t="s">
        <v>250</v>
      </c>
      <c r="AY16" s="54"/>
      <c r="AZ16" s="54"/>
      <c r="BA16" s="54"/>
      <c r="BB16" s="54"/>
      <c r="BC16" s="54"/>
      <c r="BD16" s="54"/>
    </row>
    <row r="17" spans="1:56" s="34" customFormat="1">
      <c r="A17" s="53">
        <v>15</v>
      </c>
      <c r="B17" s="69" t="s">
        <v>30</v>
      </c>
      <c r="C17" s="69" t="s">
        <v>30</v>
      </c>
      <c r="D17" s="71" t="s">
        <v>30</v>
      </c>
      <c r="E17" s="53" t="s">
        <v>30</v>
      </c>
      <c r="F17" s="69" t="s">
        <v>30</v>
      </c>
      <c r="G17" s="53" t="s">
        <v>30</v>
      </c>
      <c r="H17" s="69" t="s">
        <v>30</v>
      </c>
      <c r="I17" s="72" t="s">
        <v>30</v>
      </c>
      <c r="J17" s="69" t="s">
        <v>30</v>
      </c>
      <c r="K17" s="69" t="s">
        <v>30</v>
      </c>
      <c r="L17" s="69" t="s">
        <v>30</v>
      </c>
      <c r="M17" s="69" t="s">
        <v>30</v>
      </c>
      <c r="N17" s="70" t="s">
        <v>30</v>
      </c>
      <c r="O17" s="69" t="s">
        <v>30</v>
      </c>
      <c r="P17" s="69" t="s">
        <v>30</v>
      </c>
      <c r="Q17" s="69" t="s">
        <v>30</v>
      </c>
      <c r="R17" s="73" t="s">
        <v>30</v>
      </c>
      <c r="S17" s="69" t="s">
        <v>30</v>
      </c>
      <c r="T17" s="69" t="s">
        <v>30</v>
      </c>
      <c r="U17" s="69" t="s">
        <v>30</v>
      </c>
      <c r="V17" s="69" t="s">
        <v>30</v>
      </c>
      <c r="W17" s="69" t="s">
        <v>30</v>
      </c>
      <c r="X17" s="69" t="s">
        <v>30</v>
      </c>
      <c r="Y17" s="53" t="s">
        <v>30</v>
      </c>
      <c r="Z17" s="53" t="s">
        <v>30</v>
      </c>
      <c r="AA17" s="53" t="s">
        <v>30</v>
      </c>
      <c r="AB17" s="53" t="s">
        <v>30</v>
      </c>
      <c r="AC17" s="69" t="s">
        <v>30</v>
      </c>
      <c r="AD17" s="69" t="s">
        <v>30</v>
      </c>
      <c r="AE17" s="70" t="s">
        <v>30</v>
      </c>
      <c r="AF17" s="53" t="s">
        <v>30</v>
      </c>
      <c r="AG17" s="53" t="s">
        <v>30</v>
      </c>
      <c r="AH17" s="53" t="s">
        <v>30</v>
      </c>
      <c r="AI17" s="53" t="s">
        <v>30</v>
      </c>
      <c r="AJ17" s="53" t="s">
        <v>30</v>
      </c>
      <c r="AK17" s="53" t="s">
        <v>30</v>
      </c>
      <c r="AL17" s="53" t="s">
        <v>30</v>
      </c>
      <c r="AM17" s="53" t="s">
        <v>30</v>
      </c>
      <c r="AN17" s="53" t="s">
        <v>30</v>
      </c>
      <c r="AO17" s="53" t="s">
        <v>30</v>
      </c>
      <c r="AP17" s="53" t="s">
        <v>30</v>
      </c>
      <c r="AQ17" s="53" t="s">
        <v>30</v>
      </c>
      <c r="AR17" s="53" t="s">
        <v>30</v>
      </c>
      <c r="AS17" s="53" t="s">
        <v>30</v>
      </c>
      <c r="AT17" s="53" t="s">
        <v>30</v>
      </c>
      <c r="AU17" s="53" t="s">
        <v>30</v>
      </c>
      <c r="AV17" s="54" t="s">
        <v>30</v>
      </c>
      <c r="AW17" s="54" t="s">
        <v>30</v>
      </c>
      <c r="AX17" s="54" t="s">
        <v>250</v>
      </c>
      <c r="AY17" s="54"/>
      <c r="AZ17" s="54"/>
      <c r="BA17" s="54"/>
      <c r="BB17" s="54"/>
      <c r="BC17" s="54"/>
      <c r="BD17" s="54"/>
    </row>
    <row r="18" spans="1:56" s="34" customFormat="1">
      <c r="A18" s="53">
        <v>16</v>
      </c>
      <c r="B18" s="69" t="s">
        <v>30</v>
      </c>
      <c r="C18" s="69" t="s">
        <v>30</v>
      </c>
      <c r="D18" s="71" t="s">
        <v>30</v>
      </c>
      <c r="E18" s="53" t="s">
        <v>30</v>
      </c>
      <c r="F18" s="69" t="s">
        <v>30</v>
      </c>
      <c r="G18" s="53" t="s">
        <v>30</v>
      </c>
      <c r="H18" s="69" t="s">
        <v>30</v>
      </c>
      <c r="I18" s="72" t="s">
        <v>30</v>
      </c>
      <c r="J18" s="69" t="s">
        <v>30</v>
      </c>
      <c r="K18" s="69" t="s">
        <v>30</v>
      </c>
      <c r="L18" s="69" t="s">
        <v>30</v>
      </c>
      <c r="M18" s="69" t="s">
        <v>30</v>
      </c>
      <c r="N18" s="70" t="s">
        <v>30</v>
      </c>
      <c r="O18" s="69" t="s">
        <v>30</v>
      </c>
      <c r="P18" s="69" t="s">
        <v>30</v>
      </c>
      <c r="Q18" s="69" t="s">
        <v>30</v>
      </c>
      <c r="R18" s="73" t="s">
        <v>30</v>
      </c>
      <c r="S18" s="69" t="s">
        <v>30</v>
      </c>
      <c r="T18" s="69" t="s">
        <v>30</v>
      </c>
      <c r="U18" s="69" t="s">
        <v>30</v>
      </c>
      <c r="V18" s="69" t="s">
        <v>30</v>
      </c>
      <c r="W18" s="69" t="s">
        <v>30</v>
      </c>
      <c r="X18" s="69" t="s">
        <v>30</v>
      </c>
      <c r="Y18" s="53" t="s">
        <v>30</v>
      </c>
      <c r="Z18" s="53" t="s">
        <v>30</v>
      </c>
      <c r="AA18" s="53" t="s">
        <v>30</v>
      </c>
      <c r="AB18" s="53" t="s">
        <v>30</v>
      </c>
      <c r="AC18" s="69" t="s">
        <v>30</v>
      </c>
      <c r="AD18" s="69" t="s">
        <v>30</v>
      </c>
      <c r="AE18" s="70" t="s">
        <v>30</v>
      </c>
      <c r="AF18" s="53" t="s">
        <v>30</v>
      </c>
      <c r="AG18" s="53" t="s">
        <v>30</v>
      </c>
      <c r="AH18" s="53" t="s">
        <v>30</v>
      </c>
      <c r="AI18" s="53" t="s">
        <v>30</v>
      </c>
      <c r="AJ18" s="53" t="s">
        <v>30</v>
      </c>
      <c r="AK18" s="53" t="s">
        <v>30</v>
      </c>
      <c r="AL18" s="53" t="s">
        <v>30</v>
      </c>
      <c r="AM18" s="53" t="s">
        <v>30</v>
      </c>
      <c r="AN18" s="53" t="s">
        <v>30</v>
      </c>
      <c r="AO18" s="53" t="s">
        <v>30</v>
      </c>
      <c r="AP18" s="53" t="s">
        <v>30</v>
      </c>
      <c r="AQ18" s="53" t="s">
        <v>30</v>
      </c>
      <c r="AR18" s="53" t="s">
        <v>30</v>
      </c>
      <c r="AS18" s="53" t="s">
        <v>30</v>
      </c>
      <c r="AT18" s="53" t="s">
        <v>30</v>
      </c>
      <c r="AU18" s="53" t="s">
        <v>30</v>
      </c>
      <c r="AV18" s="54" t="s">
        <v>30</v>
      </c>
      <c r="AW18" s="54" t="s">
        <v>30</v>
      </c>
      <c r="AX18" s="54" t="s">
        <v>250</v>
      </c>
      <c r="AY18" s="54"/>
      <c r="AZ18" s="54"/>
      <c r="BA18" s="54"/>
      <c r="BB18" s="54"/>
      <c r="BC18" s="54"/>
      <c r="BD18" s="54"/>
    </row>
    <row r="19" spans="1:56" s="34" customFormat="1">
      <c r="A19" s="53">
        <v>17</v>
      </c>
      <c r="B19" s="69" t="s">
        <v>30</v>
      </c>
      <c r="C19" s="69" t="s">
        <v>30</v>
      </c>
      <c r="D19" s="71" t="s">
        <v>30</v>
      </c>
      <c r="E19" s="53" t="s">
        <v>30</v>
      </c>
      <c r="F19" s="69" t="s">
        <v>30</v>
      </c>
      <c r="G19" s="53" t="s">
        <v>30</v>
      </c>
      <c r="H19" s="69" t="s">
        <v>30</v>
      </c>
      <c r="I19" s="72" t="s">
        <v>30</v>
      </c>
      <c r="J19" s="69" t="s">
        <v>30</v>
      </c>
      <c r="K19" s="69" t="s">
        <v>30</v>
      </c>
      <c r="L19" s="69" t="s">
        <v>30</v>
      </c>
      <c r="M19" s="69" t="s">
        <v>30</v>
      </c>
      <c r="N19" s="70" t="s">
        <v>30</v>
      </c>
      <c r="O19" s="69" t="s">
        <v>30</v>
      </c>
      <c r="P19" s="69" t="s">
        <v>30</v>
      </c>
      <c r="Q19" s="69" t="s">
        <v>30</v>
      </c>
      <c r="R19" s="73" t="s">
        <v>30</v>
      </c>
      <c r="S19" s="69" t="s">
        <v>30</v>
      </c>
      <c r="T19" s="69" t="s">
        <v>30</v>
      </c>
      <c r="U19" s="69" t="s">
        <v>30</v>
      </c>
      <c r="V19" s="69" t="s">
        <v>30</v>
      </c>
      <c r="W19" s="69" t="s">
        <v>30</v>
      </c>
      <c r="X19" s="69" t="s">
        <v>30</v>
      </c>
      <c r="Y19" s="53" t="s">
        <v>30</v>
      </c>
      <c r="Z19" s="53" t="s">
        <v>30</v>
      </c>
      <c r="AA19" s="53" t="s">
        <v>30</v>
      </c>
      <c r="AB19" s="53" t="s">
        <v>30</v>
      </c>
      <c r="AC19" s="69" t="s">
        <v>30</v>
      </c>
      <c r="AD19" s="69" t="s">
        <v>30</v>
      </c>
      <c r="AE19" s="70" t="s">
        <v>30</v>
      </c>
      <c r="AF19" s="53" t="s">
        <v>30</v>
      </c>
      <c r="AG19" s="53" t="s">
        <v>30</v>
      </c>
      <c r="AH19" s="53" t="s">
        <v>30</v>
      </c>
      <c r="AI19" s="53" t="s">
        <v>30</v>
      </c>
      <c r="AJ19" s="53" t="s">
        <v>30</v>
      </c>
      <c r="AK19" s="53" t="s">
        <v>30</v>
      </c>
      <c r="AL19" s="53" t="s">
        <v>30</v>
      </c>
      <c r="AM19" s="53" t="s">
        <v>30</v>
      </c>
      <c r="AN19" s="53" t="s">
        <v>30</v>
      </c>
      <c r="AO19" s="53" t="s">
        <v>30</v>
      </c>
      <c r="AP19" s="53" t="s">
        <v>30</v>
      </c>
      <c r="AQ19" s="53" t="s">
        <v>30</v>
      </c>
      <c r="AR19" s="53" t="s">
        <v>30</v>
      </c>
      <c r="AS19" s="53" t="s">
        <v>30</v>
      </c>
      <c r="AT19" s="53" t="s">
        <v>30</v>
      </c>
      <c r="AU19" s="53" t="s">
        <v>30</v>
      </c>
      <c r="AV19" s="54" t="s">
        <v>30</v>
      </c>
      <c r="AW19" s="54" t="s">
        <v>30</v>
      </c>
      <c r="AX19" s="54" t="s">
        <v>250</v>
      </c>
      <c r="AY19" s="54"/>
      <c r="AZ19" s="54"/>
      <c r="BA19" s="54"/>
      <c r="BB19" s="54"/>
      <c r="BC19" s="54"/>
      <c r="BD19" s="54"/>
    </row>
    <row r="20" spans="1:56" s="34" customFormat="1" ht="12.75" customHeight="1">
      <c r="A20" s="53">
        <v>18</v>
      </c>
      <c r="B20" s="69" t="s">
        <v>30</v>
      </c>
      <c r="C20" s="69" t="s">
        <v>30</v>
      </c>
      <c r="D20" s="71" t="s">
        <v>30</v>
      </c>
      <c r="E20" s="53" t="s">
        <v>30</v>
      </c>
      <c r="F20" s="69" t="s">
        <v>30</v>
      </c>
      <c r="G20" s="53" t="s">
        <v>30</v>
      </c>
      <c r="H20" s="69" t="s">
        <v>30</v>
      </c>
      <c r="I20" s="72" t="s">
        <v>30</v>
      </c>
      <c r="J20" s="69" t="s">
        <v>30</v>
      </c>
      <c r="K20" s="69" t="s">
        <v>30</v>
      </c>
      <c r="L20" s="69" t="s">
        <v>30</v>
      </c>
      <c r="M20" s="69" t="s">
        <v>30</v>
      </c>
      <c r="N20" s="70" t="s">
        <v>30</v>
      </c>
      <c r="O20" s="69" t="s">
        <v>30</v>
      </c>
      <c r="P20" s="69" t="s">
        <v>30</v>
      </c>
      <c r="Q20" s="69" t="s">
        <v>30</v>
      </c>
      <c r="R20" s="73" t="s">
        <v>30</v>
      </c>
      <c r="S20" s="69" t="s">
        <v>30</v>
      </c>
      <c r="T20" s="69" t="s">
        <v>30</v>
      </c>
      <c r="U20" s="69" t="s">
        <v>30</v>
      </c>
      <c r="V20" s="69" t="s">
        <v>30</v>
      </c>
      <c r="W20" s="69" t="s">
        <v>30</v>
      </c>
      <c r="X20" s="69" t="s">
        <v>30</v>
      </c>
      <c r="Y20" s="53" t="s">
        <v>30</v>
      </c>
      <c r="Z20" s="53" t="s">
        <v>30</v>
      </c>
      <c r="AA20" s="53" t="s">
        <v>30</v>
      </c>
      <c r="AB20" s="53" t="s">
        <v>30</v>
      </c>
      <c r="AC20" s="69" t="s">
        <v>30</v>
      </c>
      <c r="AD20" s="69" t="s">
        <v>30</v>
      </c>
      <c r="AE20" s="70" t="s">
        <v>30</v>
      </c>
      <c r="AF20" s="53" t="s">
        <v>30</v>
      </c>
      <c r="AG20" s="53" t="s">
        <v>30</v>
      </c>
      <c r="AH20" s="53" t="s">
        <v>30</v>
      </c>
      <c r="AI20" s="53" t="s">
        <v>30</v>
      </c>
      <c r="AJ20" s="53" t="s">
        <v>30</v>
      </c>
      <c r="AK20" s="53" t="s">
        <v>30</v>
      </c>
      <c r="AL20" s="53" t="s">
        <v>30</v>
      </c>
      <c r="AM20" s="53" t="s">
        <v>30</v>
      </c>
      <c r="AN20" s="53" t="s">
        <v>30</v>
      </c>
      <c r="AO20" s="53" t="s">
        <v>30</v>
      </c>
      <c r="AP20" s="53" t="s">
        <v>30</v>
      </c>
      <c r="AQ20" s="53" t="s">
        <v>30</v>
      </c>
      <c r="AR20" s="53" t="s">
        <v>30</v>
      </c>
      <c r="AS20" s="53" t="s">
        <v>30</v>
      </c>
      <c r="AT20" s="53" t="s">
        <v>30</v>
      </c>
      <c r="AU20" s="53" t="s">
        <v>30</v>
      </c>
      <c r="AV20" s="54" t="s">
        <v>30</v>
      </c>
      <c r="AW20" s="54" t="s">
        <v>30</v>
      </c>
      <c r="AX20" s="54" t="s">
        <v>250</v>
      </c>
      <c r="AY20" s="54"/>
      <c r="AZ20" s="54"/>
      <c r="BA20" s="54"/>
      <c r="BB20" s="54"/>
      <c r="BC20" s="54"/>
      <c r="BD20" s="54"/>
    </row>
    <row r="21" spans="1:56" s="34" customFormat="1" ht="12.75" customHeight="1">
      <c r="A21" s="54">
        <v>19</v>
      </c>
      <c r="B21" s="69" t="s">
        <v>30</v>
      </c>
      <c r="C21" s="69" t="s">
        <v>30</v>
      </c>
      <c r="D21" s="71" t="s">
        <v>30</v>
      </c>
      <c r="E21" s="53" t="s">
        <v>30</v>
      </c>
      <c r="F21" s="69" t="s">
        <v>30</v>
      </c>
      <c r="G21" s="53" t="s">
        <v>30</v>
      </c>
      <c r="H21" s="69" t="s">
        <v>30</v>
      </c>
      <c r="I21" s="72" t="s">
        <v>30</v>
      </c>
      <c r="J21" s="69" t="s">
        <v>30</v>
      </c>
      <c r="K21" s="69" t="s">
        <v>30</v>
      </c>
      <c r="L21" s="69" t="s">
        <v>30</v>
      </c>
      <c r="M21" s="69" t="s">
        <v>30</v>
      </c>
      <c r="N21" s="70" t="s">
        <v>30</v>
      </c>
      <c r="O21" s="69" t="s">
        <v>30</v>
      </c>
      <c r="P21" s="69" t="s">
        <v>30</v>
      </c>
      <c r="Q21" s="69" t="s">
        <v>30</v>
      </c>
      <c r="R21" s="73" t="s">
        <v>30</v>
      </c>
      <c r="S21" s="69" t="s">
        <v>30</v>
      </c>
      <c r="T21" s="69" t="s">
        <v>30</v>
      </c>
      <c r="U21" s="69" t="s">
        <v>30</v>
      </c>
      <c r="V21" s="69" t="s">
        <v>30</v>
      </c>
      <c r="W21" s="69" t="s">
        <v>30</v>
      </c>
      <c r="X21" s="69" t="s">
        <v>30</v>
      </c>
      <c r="Y21" s="53" t="s">
        <v>30</v>
      </c>
      <c r="Z21" s="53" t="s">
        <v>30</v>
      </c>
      <c r="AA21" s="53" t="s">
        <v>30</v>
      </c>
      <c r="AB21" s="53" t="s">
        <v>30</v>
      </c>
      <c r="AC21" s="69" t="s">
        <v>30</v>
      </c>
      <c r="AD21" s="69" t="s">
        <v>30</v>
      </c>
      <c r="AE21" s="70" t="s">
        <v>30</v>
      </c>
      <c r="AF21" s="53" t="s">
        <v>30</v>
      </c>
      <c r="AG21" s="53" t="s">
        <v>30</v>
      </c>
      <c r="AH21" s="53" t="s">
        <v>30</v>
      </c>
      <c r="AI21" s="53" t="s">
        <v>30</v>
      </c>
      <c r="AJ21" s="53" t="s">
        <v>30</v>
      </c>
      <c r="AK21" s="53" t="s">
        <v>30</v>
      </c>
      <c r="AL21" s="53" t="s">
        <v>30</v>
      </c>
      <c r="AM21" s="53" t="s">
        <v>30</v>
      </c>
      <c r="AN21" s="53" t="s">
        <v>30</v>
      </c>
      <c r="AO21" s="53" t="s">
        <v>30</v>
      </c>
      <c r="AP21" s="53" t="s">
        <v>30</v>
      </c>
      <c r="AQ21" s="53" t="s">
        <v>30</v>
      </c>
      <c r="AR21" s="53" t="s">
        <v>30</v>
      </c>
      <c r="AS21" s="53" t="s">
        <v>30</v>
      </c>
      <c r="AT21" s="53" t="s">
        <v>30</v>
      </c>
      <c r="AU21" s="53" t="s">
        <v>30</v>
      </c>
      <c r="AV21" s="54" t="s">
        <v>30</v>
      </c>
      <c r="AW21" s="54" t="s">
        <v>30</v>
      </c>
      <c r="AX21" s="54" t="s">
        <v>250</v>
      </c>
      <c r="AY21" s="54"/>
      <c r="AZ21" s="54"/>
      <c r="BA21" s="54"/>
      <c r="BB21" s="54"/>
      <c r="BC21" s="54"/>
      <c r="BD21" s="54"/>
    </row>
    <row r="22" spans="1:56" s="34" customFormat="1" ht="12.75" customHeight="1">
      <c r="A22" s="54">
        <v>20</v>
      </c>
      <c r="B22" s="69" t="s">
        <v>30</v>
      </c>
      <c r="C22" s="69" t="s">
        <v>30</v>
      </c>
      <c r="D22" s="71" t="s">
        <v>30</v>
      </c>
      <c r="E22" s="53" t="s">
        <v>30</v>
      </c>
      <c r="F22" s="69" t="s">
        <v>30</v>
      </c>
      <c r="G22" s="53" t="s">
        <v>30</v>
      </c>
      <c r="H22" s="69" t="s">
        <v>30</v>
      </c>
      <c r="I22" s="72" t="s">
        <v>30</v>
      </c>
      <c r="J22" s="69" t="s">
        <v>30</v>
      </c>
      <c r="K22" s="69" t="s">
        <v>30</v>
      </c>
      <c r="L22" s="69" t="s">
        <v>30</v>
      </c>
      <c r="M22" s="69" t="s">
        <v>30</v>
      </c>
      <c r="N22" s="70" t="s">
        <v>30</v>
      </c>
      <c r="O22" s="69" t="s">
        <v>30</v>
      </c>
      <c r="P22" s="69" t="s">
        <v>30</v>
      </c>
      <c r="Q22" s="69" t="s">
        <v>30</v>
      </c>
      <c r="R22" s="73" t="s">
        <v>30</v>
      </c>
      <c r="S22" s="69" t="s">
        <v>30</v>
      </c>
      <c r="T22" s="69" t="s">
        <v>30</v>
      </c>
      <c r="U22" s="69" t="s">
        <v>30</v>
      </c>
      <c r="V22" s="69" t="s">
        <v>30</v>
      </c>
      <c r="W22" s="69" t="s">
        <v>30</v>
      </c>
      <c r="X22" s="69" t="s">
        <v>30</v>
      </c>
      <c r="Y22" s="53" t="s">
        <v>30</v>
      </c>
      <c r="Z22" s="53" t="s">
        <v>30</v>
      </c>
      <c r="AA22" s="53" t="s">
        <v>30</v>
      </c>
      <c r="AB22" s="53" t="s">
        <v>30</v>
      </c>
      <c r="AC22" s="69" t="s">
        <v>30</v>
      </c>
      <c r="AD22" s="69" t="s">
        <v>30</v>
      </c>
      <c r="AE22" s="70" t="s">
        <v>30</v>
      </c>
      <c r="AF22" s="53" t="s">
        <v>30</v>
      </c>
      <c r="AG22" s="53" t="s">
        <v>30</v>
      </c>
      <c r="AH22" s="53" t="s">
        <v>30</v>
      </c>
      <c r="AI22" s="53" t="s">
        <v>30</v>
      </c>
      <c r="AJ22" s="53" t="s">
        <v>30</v>
      </c>
      <c r="AK22" s="53" t="s">
        <v>30</v>
      </c>
      <c r="AL22" s="53" t="s">
        <v>30</v>
      </c>
      <c r="AM22" s="53" t="s">
        <v>30</v>
      </c>
      <c r="AN22" s="53" t="s">
        <v>30</v>
      </c>
      <c r="AO22" s="53" t="s">
        <v>30</v>
      </c>
      <c r="AP22" s="53" t="s">
        <v>30</v>
      </c>
      <c r="AQ22" s="53" t="s">
        <v>30</v>
      </c>
      <c r="AR22" s="53" t="s">
        <v>30</v>
      </c>
      <c r="AS22" s="53" t="s">
        <v>30</v>
      </c>
      <c r="AT22" s="53" t="s">
        <v>30</v>
      </c>
      <c r="AU22" s="53" t="s">
        <v>30</v>
      </c>
      <c r="AV22" s="54" t="s">
        <v>30</v>
      </c>
      <c r="AW22" s="54" t="s">
        <v>30</v>
      </c>
      <c r="AX22" s="54" t="s">
        <v>250</v>
      </c>
      <c r="AY22" s="54"/>
      <c r="AZ22" s="54"/>
      <c r="BA22" s="54"/>
      <c r="BB22" s="54"/>
      <c r="BC22" s="54"/>
      <c r="BD22" s="54"/>
    </row>
    <row r="23" spans="1:56" s="34" customFormat="1" ht="51.75" customHeight="1">
      <c r="A23" s="55"/>
      <c r="B23" s="56"/>
      <c r="D23" s="57"/>
      <c r="E23" s="55"/>
      <c r="F23" s="55"/>
      <c r="G23" s="55"/>
      <c r="H23" s="55"/>
      <c r="I23" s="58"/>
      <c r="J23" s="55"/>
      <c r="K23" s="68" t="s">
        <v>57</v>
      </c>
      <c r="L23" s="56"/>
      <c r="M23" s="56"/>
      <c r="N23" s="59"/>
      <c r="O23" s="56"/>
      <c r="P23" s="56"/>
      <c r="Q23" s="56"/>
      <c r="R23" s="60"/>
      <c r="S23" s="56"/>
      <c r="T23" s="63" t="s">
        <v>82</v>
      </c>
      <c r="U23" s="56"/>
      <c r="V23" s="238" t="s">
        <v>164</v>
      </c>
      <c r="W23" s="238"/>
      <c r="X23" s="238"/>
      <c r="Y23" s="239"/>
      <c r="Z23" s="240" t="s">
        <v>251</v>
      </c>
      <c r="AA23" s="63" t="s">
        <v>82</v>
      </c>
      <c r="AB23" s="55"/>
      <c r="AC23" s="61"/>
      <c r="AD23" s="61"/>
      <c r="AE23" s="48" t="s">
        <v>252</v>
      </c>
      <c r="AF23" s="62"/>
      <c r="AG23" s="62"/>
      <c r="AH23" s="62"/>
      <c r="AI23" s="62"/>
      <c r="AJ23" s="62"/>
      <c r="AK23" s="62"/>
      <c r="AL23" s="62"/>
      <c r="AM23" s="235" t="s">
        <v>164</v>
      </c>
      <c r="AN23" s="235"/>
      <c r="AO23" s="235"/>
      <c r="AP23" s="235"/>
      <c r="AQ23" s="235"/>
      <c r="AR23" s="235"/>
      <c r="AS23" s="235"/>
      <c r="AT23" s="235"/>
      <c r="AU23" s="235"/>
      <c r="AV23" s="235"/>
      <c r="AW23" s="235"/>
      <c r="AX23" s="235"/>
      <c r="AY23" s="235"/>
      <c r="AZ23" s="235"/>
      <c r="BA23" s="235"/>
      <c r="BB23" s="235"/>
      <c r="BC23" s="235"/>
      <c r="BD23" s="235"/>
    </row>
    <row r="24" spans="1:56" s="34" customFormat="1" ht="25.5">
      <c r="B24" s="35"/>
      <c r="C24" s="35"/>
      <c r="D24" s="9" t="s">
        <v>27</v>
      </c>
      <c r="E24" s="36"/>
      <c r="F24" s="35"/>
      <c r="G24" s="35"/>
      <c r="H24" s="35"/>
      <c r="I24" s="37"/>
      <c r="J24" s="38"/>
      <c r="K24" s="38"/>
      <c r="L24" s="35"/>
      <c r="M24" s="35"/>
      <c r="N24" s="39"/>
      <c r="O24" s="35"/>
      <c r="P24" s="35"/>
      <c r="Q24" s="35"/>
      <c r="R24" s="40"/>
      <c r="S24" s="40"/>
      <c r="T24" s="40"/>
      <c r="V24" s="41"/>
      <c r="Z24" s="241"/>
      <c r="AA24" s="35"/>
      <c r="AB24" s="42"/>
      <c r="AC24" s="38"/>
      <c r="AD24" s="38"/>
    </row>
    <row r="25" spans="1:56">
      <c r="B25" s="237" t="s">
        <v>29</v>
      </c>
      <c r="C25" s="237"/>
      <c r="D25" s="43" t="s">
        <v>30</v>
      </c>
      <c r="P25" s="244" t="s">
        <v>253</v>
      </c>
      <c r="Q25" s="245"/>
      <c r="R25" s="246"/>
      <c r="S25" s="64"/>
      <c r="T25" s="65"/>
      <c r="U25" s="65"/>
      <c r="Z25" s="242"/>
    </row>
    <row r="26" spans="1:56" ht="12.75" customHeight="1">
      <c r="P26" s="243" t="s">
        <v>254</v>
      </c>
      <c r="Q26" s="243"/>
      <c r="R26" s="243"/>
      <c r="S26" s="66"/>
      <c r="T26" s="65"/>
      <c r="U26" s="65"/>
    </row>
    <row r="27" spans="1:56">
      <c r="P27" s="236" t="s">
        <v>255</v>
      </c>
      <c r="Q27" s="236"/>
      <c r="R27" s="236"/>
      <c r="S27" s="236"/>
      <c r="T27" s="236"/>
      <c r="U27" s="236"/>
    </row>
  </sheetData>
  <mergeCells count="9">
    <mergeCell ref="AT1:BD1"/>
    <mergeCell ref="AM23:BD23"/>
    <mergeCell ref="P27:U27"/>
    <mergeCell ref="B25:C25"/>
    <mergeCell ref="V23:Y23"/>
    <mergeCell ref="Z23:Z25"/>
    <mergeCell ref="P26:R26"/>
    <mergeCell ref="P25:R25"/>
    <mergeCell ref="AF1:AL1"/>
  </mergeCells>
  <phoneticPr fontId="1" type="noConversion"/>
  <pageMargins left="0.59055118110236227" right="0.39370078740157483" top="0.39370078740157483" bottom="0.3937007874015748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50"/>
  <sheetViews>
    <sheetView view="pageBreakPreview" topLeftCell="A10" zoomScaleSheetLayoutView="100" workbookViewId="0">
      <selection activeCell="E19" sqref="E19:Z20"/>
    </sheetView>
  </sheetViews>
  <sheetFormatPr defaultRowHeight="15"/>
  <cols>
    <col min="1" max="3" width="2.140625" customWidth="1"/>
    <col min="4" max="4" width="6.85546875" customWidth="1"/>
    <col min="5" max="6" width="2.140625" customWidth="1"/>
    <col min="7" max="7" width="3.28515625" customWidth="1"/>
    <col min="8" max="8" width="6.42578125" customWidth="1"/>
    <col min="9" max="11" width="2.140625" customWidth="1"/>
    <col min="12" max="12" width="2.85546875" customWidth="1"/>
    <col min="13" max="13" width="4.140625" customWidth="1"/>
    <col min="14" max="14" width="4.28515625" customWidth="1"/>
    <col min="15" max="15" width="7.140625" customWidth="1"/>
    <col min="16" max="16" width="6.42578125" customWidth="1"/>
    <col min="17" max="17" width="5" customWidth="1"/>
    <col min="18" max="19" width="2.140625" customWidth="1"/>
    <col min="20" max="20" width="5.7109375" customWidth="1"/>
    <col min="21" max="23" width="2.140625" customWidth="1"/>
    <col min="24" max="24" width="6.42578125" customWidth="1"/>
    <col min="25" max="25" width="2.42578125" customWidth="1"/>
    <col min="26" max="26" width="9.7109375" customWidth="1"/>
  </cols>
  <sheetData>
    <row r="1" spans="1:26" ht="15" customHeight="1">
      <c r="A1" s="253"/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4"/>
      <c r="N1" s="255" t="s">
        <v>256</v>
      </c>
      <c r="O1" s="256"/>
      <c r="P1" s="257"/>
      <c r="Q1" s="264"/>
      <c r="R1" s="253"/>
      <c r="S1" s="253"/>
      <c r="T1" s="253"/>
      <c r="U1" s="253"/>
      <c r="V1" s="253"/>
      <c r="W1" s="253"/>
      <c r="X1" s="253"/>
      <c r="Y1" s="253"/>
      <c r="Z1" s="253"/>
    </row>
    <row r="2" spans="1:26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4"/>
      <c r="N2" s="258"/>
      <c r="O2" s="259"/>
      <c r="P2" s="260"/>
      <c r="Q2" s="264"/>
      <c r="R2" s="253"/>
      <c r="S2" s="253"/>
      <c r="T2" s="253"/>
      <c r="U2" s="253"/>
      <c r="V2" s="253"/>
      <c r="W2" s="253"/>
      <c r="X2" s="253"/>
      <c r="Y2" s="253"/>
      <c r="Z2" s="253"/>
    </row>
    <row r="3" spans="1:26">
      <c r="A3" s="253"/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4"/>
      <c r="N3" s="258"/>
      <c r="O3" s="259"/>
      <c r="P3" s="260"/>
      <c r="Q3" s="264"/>
      <c r="R3" s="253"/>
      <c r="S3" s="253"/>
      <c r="T3" s="253"/>
      <c r="U3" s="253"/>
      <c r="V3" s="253"/>
      <c r="W3" s="253"/>
      <c r="X3" s="253"/>
      <c r="Y3" s="253"/>
      <c r="Z3" s="253"/>
    </row>
    <row r="4" spans="1:26">
      <c r="A4" s="253"/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4"/>
      <c r="N4" s="258"/>
      <c r="O4" s="259"/>
      <c r="P4" s="260"/>
      <c r="Q4" s="264"/>
      <c r="R4" s="253"/>
      <c r="S4" s="253"/>
      <c r="T4" s="253"/>
      <c r="U4" s="253"/>
      <c r="V4" s="253"/>
      <c r="W4" s="253"/>
      <c r="X4" s="253"/>
      <c r="Y4" s="253"/>
      <c r="Z4" s="253"/>
    </row>
    <row r="5" spans="1:26" ht="22.5" customHeight="1" thickBot="1">
      <c r="A5" s="253"/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4"/>
      <c r="N5" s="261"/>
      <c r="O5" s="262"/>
      <c r="P5" s="263"/>
      <c r="Q5" s="264"/>
      <c r="R5" s="253"/>
      <c r="S5" s="253"/>
      <c r="T5" s="253"/>
      <c r="U5" s="253"/>
      <c r="V5" s="253"/>
      <c r="W5" s="253"/>
      <c r="X5" s="253"/>
      <c r="Y5" s="253"/>
      <c r="Z5" s="253"/>
    </row>
    <row r="6" spans="1:26">
      <c r="A6" s="253"/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</row>
    <row r="7" spans="1:26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51" t="str">
        <f>'TODOS OS REPORTES'!Z3</f>
        <v>I / H</v>
      </c>
      <c r="O7" s="251"/>
      <c r="P7" s="251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251"/>
      <c r="O8" s="251"/>
      <c r="P8" s="251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30" customHeight="1">
      <c r="A9" s="250" t="s">
        <v>257</v>
      </c>
      <c r="B9" s="250"/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</row>
    <row r="10" spans="1:26" ht="18.75">
      <c r="A10" s="358" t="s">
        <v>258</v>
      </c>
      <c r="B10" s="358"/>
      <c r="C10" s="358"/>
      <c r="D10" s="358"/>
      <c r="E10" s="358"/>
      <c r="F10" s="358"/>
      <c r="G10" s="358"/>
      <c r="H10" s="358"/>
      <c r="I10" s="358"/>
      <c r="J10" s="358"/>
      <c r="K10" s="358"/>
      <c r="L10" s="358"/>
      <c r="M10" s="358"/>
      <c r="N10" s="358"/>
      <c r="O10" s="358"/>
      <c r="P10" s="358"/>
      <c r="Q10" s="358"/>
      <c r="R10" s="358"/>
      <c r="S10" s="358"/>
      <c r="T10" s="358"/>
      <c r="U10" s="358"/>
      <c r="V10" s="358"/>
      <c r="W10" s="358"/>
      <c r="X10" s="358"/>
      <c r="Y10" s="358"/>
      <c r="Z10" s="358"/>
    </row>
    <row r="11" spans="1:26">
      <c r="A11" s="359" t="s">
        <v>259</v>
      </c>
      <c r="B11" s="359"/>
      <c r="C11" s="359"/>
      <c r="D11" s="359"/>
      <c r="E11" s="359"/>
      <c r="F11" s="359"/>
      <c r="G11" s="359"/>
      <c r="H11" s="359"/>
      <c r="I11" s="359"/>
      <c r="J11" s="359"/>
      <c r="K11" s="359"/>
      <c r="L11" s="359"/>
      <c r="M11" s="359"/>
      <c r="N11" s="359"/>
      <c r="O11" s="359"/>
      <c r="P11" s="359"/>
      <c r="Q11" s="359"/>
      <c r="R11" s="359"/>
      <c r="S11" s="359"/>
      <c r="T11" s="359"/>
      <c r="U11" s="359"/>
      <c r="V11" s="359"/>
      <c r="W11" s="359"/>
      <c r="X11" s="359"/>
      <c r="Y11" s="359"/>
      <c r="Z11" s="359"/>
    </row>
    <row r="12" spans="1:26" s="14" customFormat="1" ht="12">
      <c r="A12" s="360"/>
      <c r="B12" s="361"/>
      <c r="C12" s="361"/>
      <c r="D12" s="361"/>
      <c r="E12" s="362" t="str">
        <f>'TODOS OS REPORTES'!D25</f>
        <v xml:space="preserve"> </v>
      </c>
      <c r="F12" s="362"/>
      <c r="G12" s="362"/>
      <c r="H12" s="362"/>
      <c r="I12" s="362"/>
      <c r="J12" s="363"/>
      <c r="K12" s="360" t="s">
        <v>260</v>
      </c>
      <c r="L12" s="361"/>
      <c r="M12" s="361"/>
      <c r="N12" s="361"/>
      <c r="O12" s="361"/>
      <c r="P12" s="361"/>
      <c r="Q12" s="364" t="str">
        <f>'TODOS OS REPORTES'!B3</f>
        <v>SBBS</v>
      </c>
      <c r="R12" s="364"/>
      <c r="S12" s="364"/>
      <c r="T12" s="364"/>
      <c r="U12" s="364"/>
      <c r="V12" s="364"/>
      <c r="W12" s="364"/>
      <c r="X12" s="364"/>
      <c r="Y12" s="364"/>
      <c r="Z12" s="365"/>
    </row>
    <row r="13" spans="1:26" s="14" customFormat="1" ht="12.75">
      <c r="A13" s="366" t="s">
        <v>261</v>
      </c>
      <c r="B13" s="367"/>
      <c r="C13" s="367"/>
      <c r="D13" s="367"/>
      <c r="E13" s="367"/>
      <c r="F13" s="367"/>
      <c r="G13" s="367"/>
      <c r="H13" s="367"/>
      <c r="I13" s="367"/>
      <c r="J13" s="367"/>
      <c r="K13" s="367"/>
      <c r="L13" s="367"/>
      <c r="M13" s="367"/>
      <c r="N13" s="367"/>
      <c r="O13" s="367"/>
      <c r="P13" s="367"/>
      <c r="Q13" s="367"/>
      <c r="R13" s="367"/>
      <c r="S13" s="367"/>
      <c r="T13" s="367"/>
      <c r="U13" s="367"/>
      <c r="V13" s="367"/>
      <c r="W13" s="367"/>
      <c r="X13" s="367"/>
      <c r="Y13" s="367"/>
      <c r="Z13" s="368"/>
    </row>
    <row r="14" spans="1:26" s="14" customFormat="1" ht="12">
      <c r="A14" s="301" t="s">
        <v>262</v>
      </c>
      <c r="B14" s="302"/>
      <c r="C14" s="302"/>
      <c r="D14" s="302"/>
      <c r="E14" s="302"/>
      <c r="F14" s="302"/>
      <c r="G14" s="303"/>
      <c r="H14" s="369" t="s">
        <v>263</v>
      </c>
      <c r="I14" s="370"/>
      <c r="J14" s="370"/>
      <c r="K14" s="370"/>
      <c r="L14" s="370"/>
      <c r="M14" s="370"/>
      <c r="N14" s="371" t="str">
        <f>'TODOS OS REPORTES'!F3</f>
        <v>TAM1803</v>
      </c>
      <c r="O14" s="372"/>
      <c r="P14" s="370" t="s">
        <v>264</v>
      </c>
      <c r="Q14" s="370"/>
      <c r="R14" s="302"/>
      <c r="S14" s="302"/>
      <c r="T14" s="303"/>
      <c r="U14" s="369" t="s">
        <v>265</v>
      </c>
      <c r="V14" s="370"/>
      <c r="W14" s="370"/>
      <c r="X14" s="370"/>
      <c r="Y14" s="370"/>
      <c r="Z14" s="373"/>
    </row>
    <row r="15" spans="1:26" s="14" customFormat="1" ht="12">
      <c r="A15" s="332" t="str">
        <f>'TODOS OS REPORTES'!E3</f>
        <v>TAM</v>
      </c>
      <c r="B15" s="306"/>
      <c r="C15" s="306"/>
      <c r="D15" s="306"/>
      <c r="E15" s="306"/>
      <c r="F15" s="306"/>
      <c r="G15" s="307"/>
      <c r="H15" s="334" t="s">
        <v>30</v>
      </c>
      <c r="I15" s="335"/>
      <c r="J15" s="335"/>
      <c r="K15" s="335"/>
      <c r="L15" s="335"/>
      <c r="M15" s="335"/>
      <c r="N15" s="335"/>
      <c r="O15" s="336"/>
      <c r="P15" s="337" t="str">
        <f>'TODOS OS REPORTES'!H3</f>
        <v>B767</v>
      </c>
      <c r="Q15" s="337"/>
      <c r="R15" s="337"/>
      <c r="S15" s="337"/>
      <c r="T15" s="338"/>
      <c r="U15" s="44" t="str">
        <f>IF('TODOS OS REPORTES'!O3="SIM","X"," ")</f>
        <v>X</v>
      </c>
      <c r="V15" s="374" t="s">
        <v>266</v>
      </c>
      <c r="W15" s="374"/>
      <c r="X15" s="374"/>
      <c r="Y15" s="374"/>
      <c r="Z15" s="16">
        <f>IF('TODOS OS REPORTES'!O3="SIM",'TODOS OS REPORTES'!Q3," ")</f>
        <v>353</v>
      </c>
    </row>
    <row r="16" spans="1:26" s="14" customFormat="1" ht="12">
      <c r="A16" s="333"/>
      <c r="B16" s="319"/>
      <c r="C16" s="319"/>
      <c r="D16" s="319"/>
      <c r="E16" s="319"/>
      <c r="F16" s="319"/>
      <c r="G16" s="320"/>
      <c r="H16" s="344" t="s">
        <v>267</v>
      </c>
      <c r="I16" s="345"/>
      <c r="J16" s="345"/>
      <c r="K16" s="345"/>
      <c r="L16" s="345"/>
      <c r="M16" s="345"/>
      <c r="N16" s="346" t="str">
        <f>'TODOS OS REPORTES'!G3</f>
        <v>N348AS</v>
      </c>
      <c r="O16" s="347"/>
      <c r="P16" s="348" t="s">
        <v>30</v>
      </c>
      <c r="Q16" s="348"/>
      <c r="R16" s="349"/>
      <c r="S16" s="349"/>
      <c r="T16" s="350"/>
      <c r="U16" s="52" t="str">
        <f>IF('TODOS OS REPORTES'!O3="NÃO","X"," ")</f>
        <v xml:space="preserve"> </v>
      </c>
      <c r="V16" s="351" t="s">
        <v>268</v>
      </c>
      <c r="W16" s="351"/>
      <c r="X16" s="351"/>
      <c r="Y16" s="351"/>
      <c r="Z16" s="17"/>
    </row>
    <row r="17" spans="1:27" s="14" customFormat="1" ht="12">
      <c r="A17" s="265" t="s">
        <v>269</v>
      </c>
      <c r="B17" s="266"/>
      <c r="C17" s="266"/>
      <c r="D17" s="266"/>
      <c r="E17" s="266"/>
      <c r="F17" s="266"/>
      <c r="G17" s="323"/>
      <c r="H17" s="265" t="s">
        <v>270</v>
      </c>
      <c r="I17" s="266"/>
      <c r="J17" s="266"/>
      <c r="K17" s="343"/>
      <c r="L17" s="341" t="s">
        <v>271</v>
      </c>
      <c r="M17" s="342"/>
      <c r="N17" s="342"/>
      <c r="O17" s="342"/>
      <c r="P17" s="342"/>
      <c r="Q17" s="342"/>
      <c r="R17" s="342"/>
      <c r="S17" s="342"/>
      <c r="T17" s="343"/>
      <c r="U17" s="265" t="s">
        <v>272</v>
      </c>
      <c r="V17" s="266"/>
      <c r="W17" s="266"/>
      <c r="X17" s="266"/>
      <c r="Y17" s="266"/>
      <c r="Z17" s="323"/>
    </row>
    <row r="18" spans="1:27" s="14" customFormat="1" ht="12">
      <c r="A18" s="352">
        <f>'TODOS OS REPORTES'!D3</f>
        <v>43858</v>
      </c>
      <c r="B18" s="353"/>
      <c r="C18" s="353"/>
      <c r="D18" s="353"/>
      <c r="E18" s="353"/>
      <c r="F18" s="353"/>
      <c r="G18" s="354"/>
      <c r="H18" s="355">
        <f>'TODOS OS REPORTES'!I3</f>
        <v>0.76388888888888884</v>
      </c>
      <c r="I18" s="356"/>
      <c r="J18" s="356"/>
      <c r="K18" s="357"/>
      <c r="L18" s="271" t="str">
        <f>'TODOS OS REPORTES'!J3</f>
        <v>MOXEP</v>
      </c>
      <c r="M18" s="272"/>
      <c r="N18" s="272"/>
      <c r="O18" s="272"/>
      <c r="P18" s="272"/>
      <c r="Q18" s="272"/>
      <c r="R18" s="272"/>
      <c r="S18" s="272"/>
      <c r="T18" s="273"/>
      <c r="U18" s="18"/>
      <c r="V18" s="44" t="str">
        <f>IF('TODOS OS REPORTES'!L3="IMC","X"," ")</f>
        <v>X</v>
      </c>
      <c r="W18" s="339" t="s">
        <v>52</v>
      </c>
      <c r="X18" s="340"/>
      <c r="Y18" s="52" t="str">
        <f>IF('TODOS OS REPORTES'!L3="VMC","X"," ")</f>
        <v xml:space="preserve"> </v>
      </c>
      <c r="Z18" s="19" t="s">
        <v>273</v>
      </c>
    </row>
    <row r="19" spans="1:27" s="14" customFormat="1" ht="12">
      <c r="A19" s="317" t="s">
        <v>274</v>
      </c>
      <c r="B19" s="318"/>
      <c r="C19" s="318"/>
      <c r="D19" s="318"/>
      <c r="E19" s="304" t="str">
        <f>CONCATENATE('TODOS OS REPORTES'!M3," - ",'TODOS OS REPORTES'!N3)</f>
        <v>UA321 - SBEG / SBGL</v>
      </c>
      <c r="F19" s="304"/>
      <c r="G19" s="304"/>
      <c r="H19" s="304"/>
      <c r="I19" s="304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4"/>
      <c r="V19" s="304"/>
      <c r="W19" s="304"/>
      <c r="X19" s="304"/>
      <c r="Y19" s="304"/>
      <c r="Z19" s="305"/>
    </row>
    <row r="20" spans="1:27" s="14" customFormat="1" ht="12">
      <c r="A20" s="325" t="s">
        <v>275</v>
      </c>
      <c r="B20" s="326"/>
      <c r="C20" s="326"/>
      <c r="D20" s="326"/>
      <c r="E20" s="319"/>
      <c r="F20" s="319"/>
      <c r="G20" s="319"/>
      <c r="H20" s="319"/>
      <c r="I20" s="319"/>
      <c r="J20" s="319"/>
      <c r="K20" s="319"/>
      <c r="L20" s="319"/>
      <c r="M20" s="319"/>
      <c r="N20" s="319"/>
      <c r="O20" s="319"/>
      <c r="P20" s="319"/>
      <c r="Q20" s="319"/>
      <c r="R20" s="319"/>
      <c r="S20" s="319"/>
      <c r="T20" s="319"/>
      <c r="U20" s="319"/>
      <c r="V20" s="319"/>
      <c r="W20" s="319"/>
      <c r="X20" s="319"/>
      <c r="Y20" s="319"/>
      <c r="Z20" s="320"/>
    </row>
    <row r="21" spans="1:27" s="14" customFormat="1" ht="15" customHeight="1">
      <c r="A21" s="265" t="s">
        <v>276</v>
      </c>
      <c r="B21" s="266"/>
      <c r="C21" s="266"/>
      <c r="D21" s="266"/>
      <c r="E21" s="266"/>
      <c r="F21" s="266"/>
      <c r="G21" s="266"/>
      <c r="H21" s="266"/>
      <c r="I21" s="266"/>
      <c r="J21" s="323"/>
      <c r="K21" s="324" t="s">
        <v>277</v>
      </c>
      <c r="L21" s="266"/>
      <c r="M21" s="266"/>
      <c r="N21" s="266"/>
      <c r="O21" s="266"/>
      <c r="P21" s="266"/>
      <c r="Q21" s="266"/>
      <c r="R21" s="323"/>
      <c r="S21" s="265" t="s">
        <v>278</v>
      </c>
      <c r="T21" s="266"/>
      <c r="U21" s="266"/>
      <c r="V21" s="266"/>
      <c r="W21" s="266"/>
      <c r="X21" s="266"/>
      <c r="Y21" s="266"/>
      <c r="Z21" s="323"/>
    </row>
    <row r="22" spans="1:27" s="14" customFormat="1" ht="12" customHeight="1">
      <c r="A22" s="271">
        <f>'TODOS OS REPORTES'!P3</f>
        <v>350</v>
      </c>
      <c r="B22" s="272"/>
      <c r="C22" s="272"/>
      <c r="D22" s="272"/>
      <c r="E22" s="272"/>
      <c r="F22" s="272"/>
      <c r="G22" s="272"/>
      <c r="H22" s="272"/>
      <c r="I22" s="272"/>
      <c r="J22" s="273"/>
      <c r="K22" s="312" t="s">
        <v>279</v>
      </c>
      <c r="L22" s="313"/>
      <c r="M22" s="313"/>
      <c r="N22" s="313"/>
      <c r="O22" s="313"/>
      <c r="P22" s="313"/>
      <c r="Q22" s="327" t="str">
        <f>'TODOS OS REPORTES'!S3</f>
        <v>N/A</v>
      </c>
      <c r="R22" s="328"/>
      <c r="S22" s="329">
        <f>'TODOS OS REPORTES'!R3</f>
        <v>300</v>
      </c>
      <c r="T22" s="330"/>
      <c r="U22" s="330"/>
      <c r="V22" s="330"/>
      <c r="W22" s="330"/>
      <c r="X22" s="330"/>
      <c r="Y22" s="330"/>
      <c r="Z22" s="328"/>
    </row>
    <row r="23" spans="1:27" s="14" customFormat="1" ht="15" customHeight="1">
      <c r="A23" s="265" t="s">
        <v>280</v>
      </c>
      <c r="B23" s="266"/>
      <c r="C23" s="266"/>
      <c r="D23" s="266"/>
      <c r="E23" s="266"/>
      <c r="F23" s="266"/>
      <c r="G23" s="266"/>
      <c r="H23" s="321" t="s">
        <v>281</v>
      </c>
      <c r="I23" s="321"/>
      <c r="J23" s="322" t="str">
        <f>'TODOS OS REPORTES'!AG3</f>
        <v>GOL1432</v>
      </c>
      <c r="K23" s="322"/>
      <c r="L23" s="322"/>
      <c r="M23" s="322"/>
      <c r="N23" s="321" t="s">
        <v>282</v>
      </c>
      <c r="O23" s="321"/>
      <c r="P23" s="322" t="str">
        <f>'TODOS OS REPORTES'!AH3</f>
        <v>PRGLO</v>
      </c>
      <c r="Q23" s="322"/>
      <c r="R23" s="321" t="s">
        <v>283</v>
      </c>
      <c r="S23" s="321"/>
      <c r="T23" s="321"/>
      <c r="U23" s="322">
        <f>'TODOS OS REPORTES'!AK3</f>
        <v>360</v>
      </c>
      <c r="V23" s="322"/>
      <c r="W23" s="322"/>
      <c r="X23" s="20" t="s">
        <v>284</v>
      </c>
      <c r="Y23" s="322" t="str">
        <f>'TODOS OS REPORTES'!AL3</f>
        <v>MOXEP</v>
      </c>
      <c r="Z23" s="331"/>
    </row>
    <row r="24" spans="1:27" s="14" customFormat="1" ht="12">
      <c r="A24" s="314" t="s">
        <v>285</v>
      </c>
      <c r="B24" s="315"/>
      <c r="C24" s="315"/>
      <c r="D24" s="315"/>
      <c r="E24" s="315"/>
      <c r="F24" s="315"/>
      <c r="G24" s="315"/>
      <c r="H24" s="295" t="s">
        <v>286</v>
      </c>
      <c r="I24" s="295"/>
      <c r="J24" s="295"/>
      <c r="K24" s="316" t="str">
        <f>'TODOS OS REPORTES'!AI3</f>
        <v>B738</v>
      </c>
      <c r="L24" s="316"/>
      <c r="M24" s="316"/>
      <c r="N24" s="67" t="s">
        <v>287</v>
      </c>
      <c r="O24" s="316" t="str">
        <f>'TODOS OS REPORTES'!AJ3</f>
        <v>UA321 - KJFK / SBCT</v>
      </c>
      <c r="P24" s="316"/>
      <c r="Q24" s="316"/>
      <c r="R24" s="316"/>
      <c r="S24" s="316"/>
      <c r="T24" s="316"/>
      <c r="U24" s="295" t="s">
        <v>288</v>
      </c>
      <c r="V24" s="295"/>
      <c r="W24" s="295"/>
      <c r="X24" s="295"/>
      <c r="Y24" s="295"/>
      <c r="Z24" s="21">
        <f>'TODOS OS REPORTES'!AF3</f>
        <v>2.5</v>
      </c>
    </row>
    <row r="25" spans="1:27" s="14" customFormat="1" ht="12">
      <c r="A25" s="265" t="s">
        <v>289</v>
      </c>
      <c r="B25" s="266"/>
      <c r="C25" s="266"/>
      <c r="D25" s="266"/>
      <c r="E25" s="266"/>
      <c r="F25" s="266"/>
      <c r="G25" s="266"/>
      <c r="H25" s="304" t="str">
        <f>'TODOS OS REPORTES'!AB3</f>
        <v>TURBULÊNCIA</v>
      </c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4"/>
      <c r="Y25" s="304"/>
      <c r="Z25" s="305"/>
    </row>
    <row r="26" spans="1:27" s="14" customFormat="1" ht="12">
      <c r="A26" s="308" t="s">
        <v>290</v>
      </c>
      <c r="B26" s="281"/>
      <c r="C26" s="281"/>
      <c r="D26" s="281"/>
      <c r="E26" s="281"/>
      <c r="F26" s="281"/>
      <c r="G26" s="281"/>
      <c r="H26" s="306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6"/>
      <c r="W26" s="306"/>
      <c r="X26" s="306"/>
      <c r="Y26" s="306"/>
      <c r="Z26" s="307"/>
    </row>
    <row r="27" spans="1:27" s="14" customFormat="1" ht="12">
      <c r="A27" s="309" t="s">
        <v>291</v>
      </c>
      <c r="B27" s="310"/>
      <c r="C27" s="310"/>
      <c r="D27" s="310"/>
      <c r="E27" s="310"/>
      <c r="F27" s="310"/>
      <c r="G27" s="310"/>
      <c r="H27" s="310"/>
      <c r="I27" s="310"/>
      <c r="J27" s="310"/>
      <c r="K27" s="310"/>
      <c r="L27" s="310"/>
      <c r="M27" s="310"/>
      <c r="N27" s="310"/>
      <c r="O27" s="310"/>
      <c r="P27" s="310"/>
      <c r="Q27" s="310"/>
      <c r="R27" s="310"/>
      <c r="S27" s="310"/>
      <c r="T27" s="310"/>
      <c r="U27" s="310"/>
      <c r="V27" s="310"/>
      <c r="W27" s="310"/>
      <c r="X27" s="310"/>
      <c r="Y27" s="310"/>
      <c r="Z27" s="311"/>
    </row>
    <row r="28" spans="1:27" s="14" customFormat="1" ht="12.75">
      <c r="A28" s="268" t="s">
        <v>292</v>
      </c>
      <c r="B28" s="269"/>
      <c r="C28" s="269"/>
      <c r="D28" s="269"/>
      <c r="E28" s="269"/>
      <c r="F28" s="269"/>
      <c r="G28" s="269"/>
      <c r="H28" s="269"/>
      <c r="I28" s="269"/>
      <c r="J28" s="269"/>
      <c r="K28" s="269"/>
      <c r="L28" s="269"/>
      <c r="M28" s="269"/>
      <c r="N28" s="269"/>
      <c r="O28" s="269"/>
      <c r="P28" s="269"/>
      <c r="Q28" s="269"/>
      <c r="R28" s="269"/>
      <c r="S28" s="269"/>
      <c r="T28" s="269"/>
      <c r="U28" s="269"/>
      <c r="V28" s="269"/>
      <c r="W28" s="269"/>
      <c r="X28" s="269"/>
      <c r="Y28" s="269"/>
      <c r="Z28" s="270"/>
    </row>
    <row r="29" spans="1:27" s="14" customFormat="1" ht="12" customHeight="1">
      <c r="A29" s="298" t="s">
        <v>293</v>
      </c>
      <c r="B29" s="299"/>
      <c r="C29" s="299"/>
      <c r="D29" s="299"/>
      <c r="E29" s="299"/>
      <c r="F29" s="299"/>
      <c r="G29" s="299"/>
      <c r="H29" s="299"/>
      <c r="I29" s="299"/>
      <c r="J29" s="299"/>
      <c r="K29" s="299"/>
      <c r="L29" s="300"/>
      <c r="M29" s="301" t="s">
        <v>294</v>
      </c>
      <c r="N29" s="302"/>
      <c r="O29" s="302"/>
      <c r="P29" s="302"/>
      <c r="Q29" s="302"/>
      <c r="R29" s="302"/>
      <c r="S29" s="303"/>
      <c r="T29" s="302" t="s">
        <v>295</v>
      </c>
      <c r="U29" s="302"/>
      <c r="V29" s="302"/>
      <c r="W29" s="302"/>
      <c r="X29" s="302"/>
      <c r="Y29" s="302"/>
      <c r="Z29" s="303"/>
    </row>
    <row r="30" spans="1:27" s="14" customFormat="1" ht="12">
      <c r="A30" s="297">
        <f>'TODOS OS REPORTES'!Q3</f>
        <v>353</v>
      </c>
      <c r="B30" s="294"/>
      <c r="C30" s="294"/>
      <c r="D30" s="294"/>
      <c r="E30" s="294"/>
      <c r="F30" s="294"/>
      <c r="G30" s="294"/>
      <c r="H30" s="294"/>
      <c r="I30" s="294"/>
      <c r="J30" s="294"/>
      <c r="K30" s="294"/>
      <c r="L30" s="294"/>
      <c r="M30" s="22"/>
      <c r="N30" s="13"/>
      <c r="O30" s="13"/>
      <c r="P30" s="13"/>
      <c r="Q30" s="13"/>
      <c r="R30" s="13"/>
      <c r="S30" s="17"/>
      <c r="T30" s="292" t="s">
        <v>296</v>
      </c>
      <c r="U30" s="292"/>
      <c r="V30" s="292"/>
      <c r="W30" s="292"/>
      <c r="X30" s="292"/>
      <c r="Y30" s="292"/>
      <c r="Z30" s="293"/>
    </row>
    <row r="31" spans="1:27" s="14" customFormat="1" ht="12">
      <c r="A31" s="280" t="s">
        <v>297</v>
      </c>
      <c r="B31" s="281"/>
      <c r="C31" s="281"/>
      <c r="D31" s="281"/>
      <c r="E31" s="281"/>
      <c r="F31" s="281"/>
      <c r="G31" s="281"/>
      <c r="H31" s="281"/>
      <c r="I31" s="281"/>
      <c r="J31" s="281"/>
      <c r="K31" s="281"/>
      <c r="L31" s="296"/>
      <c r="M31" s="291" t="s">
        <v>298</v>
      </c>
      <c r="N31" s="292"/>
      <c r="O31" s="292"/>
      <c r="P31" s="292"/>
      <c r="Q31" s="293"/>
      <c r="R31" s="15" t="str">
        <f>IF(S22&gt;0,"X"," ")</f>
        <v>X</v>
      </c>
      <c r="S31" s="17"/>
      <c r="T31" s="13"/>
      <c r="U31" s="13"/>
      <c r="V31" s="13"/>
      <c r="W31" s="13"/>
      <c r="X31" s="13"/>
      <c r="Y31" s="13"/>
      <c r="Z31" s="17"/>
    </row>
    <row r="32" spans="1:27" s="14" customFormat="1" ht="12">
      <c r="A32" s="22"/>
      <c r="B32" s="15" t="str">
        <f>IF('TODOS OS REPORTES'!U3="MODO C","X"," ")</f>
        <v>X</v>
      </c>
      <c r="C32" s="280" t="s">
        <v>299</v>
      </c>
      <c r="D32" s="296"/>
      <c r="E32" s="16" t="str">
        <f>IF('TODOS OS REPORTES'!U3="PILOTO","X"," ")</f>
        <v xml:space="preserve"> </v>
      </c>
      <c r="F32" s="280" t="s">
        <v>300</v>
      </c>
      <c r="G32" s="281"/>
      <c r="H32" s="296"/>
      <c r="I32" s="15" t="str">
        <f>IF('TODOS OS REPORTES'!U3="ADS","X"," ")</f>
        <v xml:space="preserve"> </v>
      </c>
      <c r="J32" s="280" t="s">
        <v>301</v>
      </c>
      <c r="K32" s="281"/>
      <c r="L32" s="281"/>
      <c r="M32" s="23"/>
      <c r="N32" s="24"/>
      <c r="O32" s="24"/>
      <c r="P32" s="24"/>
      <c r="Q32" s="24"/>
      <c r="R32" s="25"/>
      <c r="S32" s="17"/>
      <c r="T32" s="13"/>
      <c r="U32" s="15" t="str">
        <f>IF(MID('TODOS OS REPORTES'!Q3,3,1)="0","X"," ")</f>
        <v xml:space="preserve"> </v>
      </c>
      <c r="V32" s="280" t="s">
        <v>302</v>
      </c>
      <c r="W32" s="281"/>
      <c r="X32" s="281"/>
      <c r="Y32" s="13"/>
      <c r="Z32" s="13"/>
      <c r="AA32" s="26"/>
    </row>
    <row r="33" spans="1:27" s="14" customFormat="1" ht="12">
      <c r="A33" s="22"/>
      <c r="B33" s="27"/>
      <c r="C33" s="28"/>
      <c r="D33" s="28"/>
      <c r="E33" s="27"/>
      <c r="F33" s="28"/>
      <c r="G33" s="28"/>
      <c r="H33" s="28"/>
      <c r="I33" s="27"/>
      <c r="J33" s="28"/>
      <c r="K33" s="28"/>
      <c r="L33" s="28"/>
      <c r="M33" s="291" t="s">
        <v>303</v>
      </c>
      <c r="N33" s="292"/>
      <c r="O33" s="292"/>
      <c r="P33" s="292"/>
      <c r="Q33" s="293"/>
      <c r="R33" s="15" t="str">
        <f>IF(S22&lt;0,"X"," ")</f>
        <v xml:space="preserve"> </v>
      </c>
      <c r="S33" s="17"/>
      <c r="T33" s="13"/>
      <c r="U33" s="27"/>
      <c r="V33" s="28"/>
      <c r="W33" s="28"/>
      <c r="X33" s="28"/>
      <c r="Y33" s="13"/>
      <c r="Z33" s="28"/>
      <c r="AA33" s="26"/>
    </row>
    <row r="34" spans="1:27" s="14" customFormat="1" ht="12">
      <c r="A34" s="13"/>
      <c r="B34" s="13"/>
      <c r="C34" s="15" t="str">
        <f>IF(AND('TODOS OS REPORTES'!U3&lt;&gt;"MODO C",'TODOS OS REPORTES'!U3&lt;&gt;"PILOTO",'TODOS OS REPORTES'!U3&lt;&gt;"ADS"),"X"," ")</f>
        <v xml:space="preserve"> </v>
      </c>
      <c r="D34" s="13" t="s">
        <v>304</v>
      </c>
      <c r="E34" s="294" t="str">
        <f>IF(C34="X",'TODOS OS REPORTES'!U3," ")</f>
        <v xml:space="preserve"> </v>
      </c>
      <c r="F34" s="294"/>
      <c r="G34" s="294"/>
      <c r="H34" s="294"/>
      <c r="I34" s="294"/>
      <c r="J34" s="294"/>
      <c r="K34" s="294"/>
      <c r="L34" s="294"/>
      <c r="M34" s="23"/>
      <c r="N34" s="24"/>
      <c r="O34" s="24"/>
      <c r="P34" s="24"/>
      <c r="Q34" s="24"/>
      <c r="R34" s="27"/>
      <c r="S34" s="13"/>
      <c r="T34" s="22"/>
      <c r="U34" s="15" t="str">
        <f>IF(MID('TODOS OS REPORTES'!Q3,3,1)&lt;&gt;"0","X"," ")</f>
        <v>X</v>
      </c>
      <c r="V34" s="280" t="s">
        <v>268</v>
      </c>
      <c r="W34" s="281"/>
      <c r="X34" s="281"/>
      <c r="Y34" s="13"/>
      <c r="Z34" s="13"/>
      <c r="AA34" s="26"/>
    </row>
    <row r="35" spans="1:27" s="14" customFormat="1" ht="12">
      <c r="A35" s="29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1"/>
      <c r="N35" s="32"/>
      <c r="O35" s="32"/>
      <c r="P35" s="32"/>
      <c r="Q35" s="32"/>
      <c r="R35" s="33"/>
      <c r="S35" s="30"/>
      <c r="T35" s="29"/>
      <c r="U35" s="30"/>
      <c r="V35" s="30"/>
      <c r="W35" s="30"/>
      <c r="X35" s="30"/>
      <c r="Y35" s="30"/>
      <c r="Z35" s="30"/>
      <c r="AA35" s="26"/>
    </row>
    <row r="36" spans="1:27" s="14" customFormat="1" ht="12.75">
      <c r="A36" s="282" t="s">
        <v>305</v>
      </c>
      <c r="B36" s="283"/>
      <c r="C36" s="283"/>
      <c r="D36" s="283"/>
      <c r="E36" s="283"/>
      <c r="F36" s="283"/>
      <c r="G36" s="283"/>
      <c r="H36" s="283"/>
      <c r="I36" s="283"/>
      <c r="J36" s="283"/>
      <c r="K36" s="283"/>
      <c r="L36" s="283"/>
      <c r="M36" s="283"/>
      <c r="N36" s="283"/>
      <c r="O36" s="283"/>
      <c r="P36" s="283"/>
      <c r="Q36" s="283"/>
      <c r="R36" s="283"/>
      <c r="S36" s="283"/>
      <c r="T36" s="283"/>
      <c r="U36" s="283"/>
      <c r="V36" s="283"/>
      <c r="W36" s="283"/>
      <c r="X36" s="283"/>
      <c r="Y36" s="283"/>
      <c r="Z36" s="284"/>
    </row>
    <row r="37" spans="1:27" s="14" customFormat="1" ht="23.25" customHeight="1">
      <c r="A37" s="285" t="s">
        <v>306</v>
      </c>
      <c r="B37" s="286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  <c r="Z37" s="287"/>
    </row>
    <row r="38" spans="1:27" s="14" customFormat="1" ht="120" customHeight="1">
      <c r="A38" s="288" t="str">
        <f>'TODOS OS REPORTES'!AC3</f>
        <v>A ACFT REPORTOU TURB SOBRE SBBR</v>
      </c>
      <c r="B38" s="289"/>
      <c r="C38" s="289"/>
      <c r="D38" s="289"/>
      <c r="E38" s="289"/>
      <c r="F38" s="289"/>
      <c r="G38" s="289"/>
      <c r="H38" s="289"/>
      <c r="I38" s="289"/>
      <c r="J38" s="289"/>
      <c r="K38" s="289"/>
      <c r="L38" s="289"/>
      <c r="M38" s="289"/>
      <c r="N38" s="289"/>
      <c r="O38" s="289"/>
      <c r="P38" s="289"/>
      <c r="Q38" s="289"/>
      <c r="R38" s="289"/>
      <c r="S38" s="289"/>
      <c r="T38" s="289"/>
      <c r="U38" s="289"/>
      <c r="V38" s="289"/>
      <c r="W38" s="289"/>
      <c r="X38" s="289"/>
      <c r="Y38" s="289"/>
      <c r="Z38" s="290"/>
    </row>
    <row r="39" spans="1:27" s="14" customFormat="1" ht="12">
      <c r="A39" s="274" t="s">
        <v>307</v>
      </c>
      <c r="B39" s="275"/>
      <c r="C39" s="275"/>
      <c r="D39" s="275"/>
      <c r="E39" s="275"/>
      <c r="F39" s="275"/>
      <c r="G39" s="275"/>
      <c r="H39" s="275"/>
      <c r="I39" s="275"/>
      <c r="J39" s="275"/>
      <c r="K39" s="275"/>
      <c r="L39" s="275"/>
      <c r="M39" s="275"/>
      <c r="N39" s="275"/>
      <c r="O39" s="275"/>
      <c r="P39" s="275"/>
      <c r="Q39" s="275"/>
      <c r="R39" s="275"/>
      <c r="S39" s="275"/>
      <c r="T39" s="275"/>
      <c r="U39" s="275"/>
      <c r="V39" s="275"/>
      <c r="W39" s="275"/>
      <c r="X39" s="275"/>
      <c r="Y39" s="275"/>
      <c r="Z39" s="276"/>
    </row>
    <row r="40" spans="1:27" s="14" customFormat="1" ht="60" customHeight="1">
      <c r="A40" s="277" t="str">
        <f>'TODOS OS REPORTES'!AD3</f>
        <v xml:space="preserve"> </v>
      </c>
      <c r="B40" s="278"/>
      <c r="C40" s="278"/>
      <c r="D40" s="278"/>
      <c r="E40" s="278"/>
      <c r="F40" s="278"/>
      <c r="G40" s="278"/>
      <c r="H40" s="278"/>
      <c r="I40" s="278"/>
      <c r="J40" s="278"/>
      <c r="K40" s="278"/>
      <c r="L40" s="278"/>
      <c r="M40" s="278"/>
      <c r="N40" s="278"/>
      <c r="O40" s="278"/>
      <c r="P40" s="278"/>
      <c r="Q40" s="278"/>
      <c r="R40" s="278"/>
      <c r="S40" s="278"/>
      <c r="T40" s="278"/>
      <c r="U40" s="278"/>
      <c r="V40" s="278"/>
      <c r="W40" s="278"/>
      <c r="X40" s="278"/>
      <c r="Y40" s="278"/>
      <c r="Z40" s="279"/>
    </row>
    <row r="41" spans="1:27" s="13" customFormat="1">
      <c r="B41" s="267" t="s">
        <v>308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  <c r="S41" s="267"/>
      <c r="T41" s="267"/>
      <c r="U41" s="267"/>
      <c r="V41" s="267"/>
      <c r="W41" s="267"/>
      <c r="X41" s="267"/>
      <c r="Y41" s="267"/>
    </row>
    <row r="42" spans="1:27" s="13" customFormat="1">
      <c r="B42" s="252" t="s">
        <v>309</v>
      </c>
      <c r="C42" s="252"/>
      <c r="D42" s="252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2"/>
      <c r="R42" s="252"/>
      <c r="S42" s="252"/>
      <c r="T42" s="252"/>
      <c r="U42" s="252"/>
      <c r="V42" s="252"/>
      <c r="W42" s="252"/>
      <c r="X42" s="252"/>
      <c r="Y42" s="252"/>
    </row>
    <row r="43" spans="1:27" s="13" customFormat="1">
      <c r="B43" s="252" t="s">
        <v>223</v>
      </c>
      <c r="C43" s="252"/>
      <c r="D43" s="252"/>
      <c r="E43" s="252"/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2"/>
      <c r="Q43" s="252"/>
      <c r="R43" s="252"/>
      <c r="S43" s="252"/>
      <c r="T43" s="252"/>
      <c r="U43" s="252"/>
      <c r="V43" s="252"/>
      <c r="W43" s="252"/>
      <c r="X43" s="252"/>
      <c r="Y43" s="252"/>
    </row>
    <row r="44" spans="1:27" s="13" customFormat="1">
      <c r="B44" s="252" t="s">
        <v>310</v>
      </c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52"/>
      <c r="W44" s="252"/>
      <c r="X44" s="252"/>
      <c r="Y44" s="252"/>
    </row>
    <row r="45" spans="1:27" s="13" customFormat="1">
      <c r="B45" s="252" t="s">
        <v>311</v>
      </c>
      <c r="C45" s="252"/>
      <c r="D45" s="252"/>
      <c r="E45" s="252"/>
      <c r="F45" s="252"/>
      <c r="G45" s="252"/>
      <c r="H45" s="252"/>
      <c r="I45" s="252"/>
      <c r="J45" s="252"/>
      <c r="K45" s="252"/>
      <c r="L45" s="252"/>
      <c r="M45" s="252"/>
      <c r="N45" s="252"/>
      <c r="O45" s="252"/>
      <c r="P45" s="252"/>
      <c r="Q45" s="252"/>
      <c r="R45" s="252"/>
      <c r="S45" s="252"/>
      <c r="T45" s="252"/>
      <c r="U45" s="252"/>
      <c r="V45" s="252"/>
      <c r="W45" s="252"/>
      <c r="X45" s="252"/>
      <c r="Y45" s="28"/>
    </row>
    <row r="46" spans="1:27" s="13" customFormat="1">
      <c r="B46" s="252" t="s">
        <v>312</v>
      </c>
      <c r="C46" s="252"/>
      <c r="D46" s="252"/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2"/>
      <c r="R46" s="252"/>
      <c r="S46" s="252"/>
      <c r="T46" s="252"/>
      <c r="U46" s="252"/>
      <c r="V46" s="252"/>
      <c r="W46" s="252"/>
      <c r="X46" s="252"/>
      <c r="Y46" s="28"/>
    </row>
    <row r="47" spans="1:27" s="14" customFormat="1" ht="12"/>
    <row r="48" spans="1:27" s="14" customFormat="1" ht="12"/>
    <row r="49" s="14" customFormat="1" ht="12"/>
    <row r="50" s="14" customFormat="1" ht="12"/>
  </sheetData>
  <mergeCells count="88">
    <mergeCell ref="A13:Z13"/>
    <mergeCell ref="A14:G14"/>
    <mergeCell ref="H14:M14"/>
    <mergeCell ref="N14:O14"/>
    <mergeCell ref="P14:T14"/>
    <mergeCell ref="U14:Z14"/>
    <mergeCell ref="A10:Z10"/>
    <mergeCell ref="A11:Z11"/>
    <mergeCell ref="A12:D12"/>
    <mergeCell ref="E12:J12"/>
    <mergeCell ref="K12:P12"/>
    <mergeCell ref="Q12:Z12"/>
    <mergeCell ref="A15:G16"/>
    <mergeCell ref="H15:O15"/>
    <mergeCell ref="P15:T15"/>
    <mergeCell ref="A17:G17"/>
    <mergeCell ref="W18:X18"/>
    <mergeCell ref="L17:T17"/>
    <mergeCell ref="U17:Z17"/>
    <mergeCell ref="V15:Y15"/>
    <mergeCell ref="H16:M16"/>
    <mergeCell ref="N16:O16"/>
    <mergeCell ref="P16:T16"/>
    <mergeCell ref="V16:Y16"/>
    <mergeCell ref="A18:G18"/>
    <mergeCell ref="H18:K18"/>
    <mergeCell ref="H17:K17"/>
    <mergeCell ref="A19:D19"/>
    <mergeCell ref="E19:Z20"/>
    <mergeCell ref="R23:T23"/>
    <mergeCell ref="U23:W23"/>
    <mergeCell ref="A21:J21"/>
    <mergeCell ref="K21:R21"/>
    <mergeCell ref="S21:Z21"/>
    <mergeCell ref="A20:D20"/>
    <mergeCell ref="Q22:R22"/>
    <mergeCell ref="S22:Z22"/>
    <mergeCell ref="P23:Q23"/>
    <mergeCell ref="Y23:Z23"/>
    <mergeCell ref="A23:G23"/>
    <mergeCell ref="H23:I23"/>
    <mergeCell ref="J23:M23"/>
    <mergeCell ref="N23:O23"/>
    <mergeCell ref="A26:G26"/>
    <mergeCell ref="A27:Z27"/>
    <mergeCell ref="A22:J22"/>
    <mergeCell ref="K22:P22"/>
    <mergeCell ref="A24:G24"/>
    <mergeCell ref="H24:J24"/>
    <mergeCell ref="K24:M24"/>
    <mergeCell ref="O24:T24"/>
    <mergeCell ref="M33:Q33"/>
    <mergeCell ref="E34:L34"/>
    <mergeCell ref="U24:Y24"/>
    <mergeCell ref="N7:P7"/>
    <mergeCell ref="V32:X32"/>
    <mergeCell ref="A31:L31"/>
    <mergeCell ref="M31:Q31"/>
    <mergeCell ref="C32:D32"/>
    <mergeCell ref="F32:H32"/>
    <mergeCell ref="J32:L32"/>
    <mergeCell ref="T30:Z30"/>
    <mergeCell ref="A30:L30"/>
    <mergeCell ref="A29:L29"/>
    <mergeCell ref="M29:S29"/>
    <mergeCell ref="T29:Z29"/>
    <mergeCell ref="H25:Z26"/>
    <mergeCell ref="A40:Z40"/>
    <mergeCell ref="V34:X34"/>
    <mergeCell ref="A36:Z36"/>
    <mergeCell ref="A37:Z37"/>
    <mergeCell ref="A38:Z38"/>
    <mergeCell ref="A9:Z9"/>
    <mergeCell ref="N8:P8"/>
    <mergeCell ref="B46:X46"/>
    <mergeCell ref="A1:M5"/>
    <mergeCell ref="N1:P5"/>
    <mergeCell ref="Q1:Z5"/>
    <mergeCell ref="A6:Z6"/>
    <mergeCell ref="A25:G25"/>
    <mergeCell ref="B45:X45"/>
    <mergeCell ref="B41:Y41"/>
    <mergeCell ref="B42:Y42"/>
    <mergeCell ref="B43:Y43"/>
    <mergeCell ref="B44:Y44"/>
    <mergeCell ref="A28:Z28"/>
    <mergeCell ref="L18:T18"/>
    <mergeCell ref="A39:Z39"/>
  </mergeCells>
  <phoneticPr fontId="1" type="noConversion"/>
  <pageMargins left="0.11811023622047245" right="0.11811023622047245" top="0.39370078740157483" bottom="0.78740157480314965" header="0.31496062992125984" footer="0.31496062992125984"/>
  <pageSetup paperSize="9" scale="9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50"/>
  <sheetViews>
    <sheetView view="pageBreakPreview" zoomScaleSheetLayoutView="100" workbookViewId="0">
      <selection activeCell="N8" sqref="N8:P8"/>
    </sheetView>
  </sheetViews>
  <sheetFormatPr defaultRowHeight="15"/>
  <cols>
    <col min="1" max="3" width="2.140625" customWidth="1"/>
    <col min="4" max="4" width="6.85546875" customWidth="1"/>
    <col min="5" max="6" width="2.140625" customWidth="1"/>
    <col min="7" max="7" width="3.28515625" customWidth="1"/>
    <col min="8" max="8" width="6.42578125" customWidth="1"/>
    <col min="9" max="11" width="2.140625" customWidth="1"/>
    <col min="12" max="12" width="2.85546875" customWidth="1"/>
    <col min="13" max="13" width="4.140625" customWidth="1"/>
    <col min="14" max="14" width="4.28515625" customWidth="1"/>
    <col min="15" max="15" width="7.140625" customWidth="1"/>
    <col min="16" max="16" width="6.42578125" customWidth="1"/>
    <col min="17" max="17" width="5" customWidth="1"/>
    <col min="18" max="19" width="2.140625" customWidth="1"/>
    <col min="20" max="20" width="5.7109375" customWidth="1"/>
    <col min="21" max="23" width="2.140625" customWidth="1"/>
    <col min="24" max="24" width="6.42578125" customWidth="1"/>
    <col min="25" max="25" width="2.42578125" customWidth="1"/>
    <col min="26" max="26" width="9.7109375" customWidth="1"/>
  </cols>
  <sheetData>
    <row r="1" spans="1:26" ht="15" customHeight="1">
      <c r="A1" s="253"/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4"/>
      <c r="N1" s="255" t="s">
        <v>256</v>
      </c>
      <c r="O1" s="256"/>
      <c r="P1" s="257"/>
      <c r="Q1" s="264"/>
      <c r="R1" s="253"/>
      <c r="S1" s="253"/>
      <c r="T1" s="253"/>
      <c r="U1" s="253"/>
      <c r="V1" s="253"/>
      <c r="W1" s="253"/>
      <c r="X1" s="253"/>
      <c r="Y1" s="253"/>
      <c r="Z1" s="253"/>
    </row>
    <row r="2" spans="1:26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4"/>
      <c r="N2" s="258"/>
      <c r="O2" s="259"/>
      <c r="P2" s="260"/>
      <c r="Q2" s="264"/>
      <c r="R2" s="253"/>
      <c r="S2" s="253"/>
      <c r="T2" s="253"/>
      <c r="U2" s="253"/>
      <c r="V2" s="253"/>
      <c r="W2" s="253"/>
      <c r="X2" s="253"/>
      <c r="Y2" s="253"/>
      <c r="Z2" s="253"/>
    </row>
    <row r="3" spans="1:26">
      <c r="A3" s="253"/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4"/>
      <c r="N3" s="258"/>
      <c r="O3" s="259"/>
      <c r="P3" s="260"/>
      <c r="Q3" s="264"/>
      <c r="R3" s="253"/>
      <c r="S3" s="253"/>
      <c r="T3" s="253"/>
      <c r="U3" s="253"/>
      <c r="V3" s="253"/>
      <c r="W3" s="253"/>
      <c r="X3" s="253"/>
      <c r="Y3" s="253"/>
      <c r="Z3" s="253"/>
    </row>
    <row r="4" spans="1:26">
      <c r="A4" s="253"/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4"/>
      <c r="N4" s="258"/>
      <c r="O4" s="259"/>
      <c r="P4" s="260"/>
      <c r="Q4" s="264"/>
      <c r="R4" s="253"/>
      <c r="S4" s="253"/>
      <c r="T4" s="253"/>
      <c r="U4" s="253"/>
      <c r="V4" s="253"/>
      <c r="W4" s="253"/>
      <c r="X4" s="253"/>
      <c r="Y4" s="253"/>
      <c r="Z4" s="253"/>
    </row>
    <row r="5" spans="1:26" ht="22.5" customHeight="1" thickBot="1">
      <c r="A5" s="253"/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4"/>
      <c r="N5" s="261"/>
      <c r="O5" s="262"/>
      <c r="P5" s="263"/>
      <c r="Q5" s="264"/>
      <c r="R5" s="253"/>
      <c r="S5" s="253"/>
      <c r="T5" s="253"/>
      <c r="U5" s="253"/>
      <c r="V5" s="253"/>
      <c r="W5" s="253"/>
      <c r="X5" s="253"/>
      <c r="Y5" s="253"/>
      <c r="Z5" s="253"/>
    </row>
    <row r="6" spans="1:26" ht="15" customHeight="1">
      <c r="A6" s="253"/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</row>
    <row r="7" spans="1:26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51" t="str">
        <f>'TODOS OS REPORTES'!Z4</f>
        <v xml:space="preserve"> </v>
      </c>
      <c r="O7" s="251"/>
      <c r="P7" s="251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251"/>
      <c r="O8" s="251"/>
      <c r="P8" s="251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30" customHeight="1">
      <c r="A9" s="250" t="s">
        <v>257</v>
      </c>
      <c r="B9" s="250"/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</row>
    <row r="10" spans="1:26" ht="18.75">
      <c r="A10" s="358" t="s">
        <v>258</v>
      </c>
      <c r="B10" s="358"/>
      <c r="C10" s="358"/>
      <c r="D10" s="358"/>
      <c r="E10" s="358"/>
      <c r="F10" s="358"/>
      <c r="G10" s="358"/>
      <c r="H10" s="358"/>
      <c r="I10" s="358"/>
      <c r="J10" s="358"/>
      <c r="K10" s="358"/>
      <c r="L10" s="358"/>
      <c r="M10" s="358"/>
      <c r="N10" s="358"/>
      <c r="O10" s="358"/>
      <c r="P10" s="358"/>
      <c r="Q10" s="358"/>
      <c r="R10" s="358"/>
      <c r="S10" s="358"/>
      <c r="T10" s="358"/>
      <c r="U10" s="358"/>
      <c r="V10" s="358"/>
      <c r="W10" s="358"/>
      <c r="X10" s="358"/>
      <c r="Y10" s="358"/>
      <c r="Z10" s="358"/>
    </row>
    <row r="11" spans="1:26">
      <c r="A11" s="359" t="s">
        <v>259</v>
      </c>
      <c r="B11" s="359"/>
      <c r="C11" s="359"/>
      <c r="D11" s="359"/>
      <c r="E11" s="359"/>
      <c r="F11" s="359"/>
      <c r="G11" s="359"/>
      <c r="H11" s="359"/>
      <c r="I11" s="359"/>
      <c r="J11" s="359"/>
      <c r="K11" s="359"/>
      <c r="L11" s="359"/>
      <c r="M11" s="359"/>
      <c r="N11" s="359"/>
      <c r="O11" s="359"/>
      <c r="P11" s="359"/>
      <c r="Q11" s="359"/>
      <c r="R11" s="359"/>
      <c r="S11" s="359"/>
      <c r="T11" s="359"/>
      <c r="U11" s="359"/>
      <c r="V11" s="359"/>
      <c r="W11" s="359"/>
      <c r="X11" s="359"/>
      <c r="Y11" s="359"/>
      <c r="Z11" s="359"/>
    </row>
    <row r="12" spans="1:26" s="14" customFormat="1" ht="12">
      <c r="A12" s="360"/>
      <c r="B12" s="361"/>
      <c r="C12" s="361"/>
      <c r="D12" s="361"/>
      <c r="E12" s="362" t="str">
        <f>'TODOS OS REPORTES'!D25</f>
        <v xml:space="preserve"> </v>
      </c>
      <c r="F12" s="362"/>
      <c r="G12" s="362"/>
      <c r="H12" s="362"/>
      <c r="I12" s="362"/>
      <c r="J12" s="363"/>
      <c r="K12" s="360" t="s">
        <v>260</v>
      </c>
      <c r="L12" s="361"/>
      <c r="M12" s="361"/>
      <c r="N12" s="361"/>
      <c r="O12" s="361"/>
      <c r="P12" s="361"/>
      <c r="Q12" s="364" t="str">
        <f>'TODOS OS REPORTES'!B4</f>
        <v xml:space="preserve"> </v>
      </c>
      <c r="R12" s="364"/>
      <c r="S12" s="364"/>
      <c r="T12" s="364"/>
      <c r="U12" s="364"/>
      <c r="V12" s="364"/>
      <c r="W12" s="364"/>
      <c r="X12" s="364"/>
      <c r="Y12" s="364"/>
      <c r="Z12" s="365"/>
    </row>
    <row r="13" spans="1:26" s="14" customFormat="1" ht="12.75">
      <c r="A13" s="366" t="s">
        <v>261</v>
      </c>
      <c r="B13" s="367"/>
      <c r="C13" s="367"/>
      <c r="D13" s="367"/>
      <c r="E13" s="367"/>
      <c r="F13" s="367"/>
      <c r="G13" s="367"/>
      <c r="H13" s="367"/>
      <c r="I13" s="367"/>
      <c r="J13" s="367"/>
      <c r="K13" s="367"/>
      <c r="L13" s="367"/>
      <c r="M13" s="367"/>
      <c r="N13" s="367"/>
      <c r="O13" s="367"/>
      <c r="P13" s="367"/>
      <c r="Q13" s="367"/>
      <c r="R13" s="367"/>
      <c r="S13" s="367"/>
      <c r="T13" s="367"/>
      <c r="U13" s="367"/>
      <c r="V13" s="367"/>
      <c r="W13" s="367"/>
      <c r="X13" s="367"/>
      <c r="Y13" s="367"/>
      <c r="Z13" s="368"/>
    </row>
    <row r="14" spans="1:26" s="14" customFormat="1" ht="12" customHeight="1">
      <c r="A14" s="301" t="s">
        <v>262</v>
      </c>
      <c r="B14" s="302"/>
      <c r="C14" s="302"/>
      <c r="D14" s="302"/>
      <c r="E14" s="302"/>
      <c r="F14" s="302"/>
      <c r="G14" s="303"/>
      <c r="H14" s="369" t="s">
        <v>263</v>
      </c>
      <c r="I14" s="370"/>
      <c r="J14" s="370"/>
      <c r="K14" s="370"/>
      <c r="L14" s="370"/>
      <c r="M14" s="370"/>
      <c r="N14" s="371" t="str">
        <f>'TODOS OS REPORTES'!F4</f>
        <v xml:space="preserve"> </v>
      </c>
      <c r="O14" s="372"/>
      <c r="P14" s="370" t="s">
        <v>264</v>
      </c>
      <c r="Q14" s="370"/>
      <c r="R14" s="302"/>
      <c r="S14" s="302"/>
      <c r="T14" s="303"/>
      <c r="U14" s="369" t="s">
        <v>265</v>
      </c>
      <c r="V14" s="370"/>
      <c r="W14" s="370"/>
      <c r="X14" s="370"/>
      <c r="Y14" s="370"/>
      <c r="Z14" s="373"/>
    </row>
    <row r="15" spans="1:26" s="14" customFormat="1" ht="12" customHeight="1">
      <c r="A15" s="332" t="str">
        <f>'TODOS OS REPORTES'!E4</f>
        <v xml:space="preserve"> </v>
      </c>
      <c r="B15" s="306"/>
      <c r="C15" s="306"/>
      <c r="D15" s="306"/>
      <c r="E15" s="306"/>
      <c r="F15" s="306"/>
      <c r="G15" s="307"/>
      <c r="H15" s="334" t="s">
        <v>30</v>
      </c>
      <c r="I15" s="335"/>
      <c r="J15" s="335"/>
      <c r="K15" s="335"/>
      <c r="L15" s="335"/>
      <c r="M15" s="335"/>
      <c r="N15" s="335"/>
      <c r="O15" s="336"/>
      <c r="P15" s="337" t="str">
        <f>'TODOS OS REPORTES'!H4</f>
        <v xml:space="preserve"> </v>
      </c>
      <c r="Q15" s="337"/>
      <c r="R15" s="337"/>
      <c r="S15" s="337"/>
      <c r="T15" s="338"/>
      <c r="U15" s="44" t="str">
        <f>IF('TODOS OS REPORTES'!O4="SIM","X"," ")</f>
        <v xml:space="preserve"> </v>
      </c>
      <c r="V15" s="374" t="s">
        <v>266</v>
      </c>
      <c r="W15" s="374"/>
      <c r="X15" s="374"/>
      <c r="Y15" s="374"/>
      <c r="Z15" s="16" t="str">
        <f>IF('TODOS OS REPORTES'!O4="SIM",'TODOS OS REPORTES'!Q3," ")</f>
        <v xml:space="preserve"> </v>
      </c>
    </row>
    <row r="16" spans="1:26" s="14" customFormat="1" ht="12" customHeight="1">
      <c r="A16" s="333"/>
      <c r="B16" s="319"/>
      <c r="C16" s="319"/>
      <c r="D16" s="319"/>
      <c r="E16" s="319"/>
      <c r="F16" s="319"/>
      <c r="G16" s="320"/>
      <c r="H16" s="344" t="s">
        <v>267</v>
      </c>
      <c r="I16" s="345"/>
      <c r="J16" s="345"/>
      <c r="K16" s="345"/>
      <c r="L16" s="345"/>
      <c r="M16" s="345"/>
      <c r="N16" s="346" t="str">
        <f>'TODOS OS REPORTES'!G4</f>
        <v xml:space="preserve"> </v>
      </c>
      <c r="O16" s="347"/>
      <c r="P16" s="348" t="s">
        <v>30</v>
      </c>
      <c r="Q16" s="348"/>
      <c r="R16" s="349"/>
      <c r="S16" s="349"/>
      <c r="T16" s="350"/>
      <c r="U16" s="52" t="str">
        <f>IF('TODOS OS REPORTES'!O4="NÃO","X"," ")</f>
        <v xml:space="preserve"> </v>
      </c>
      <c r="V16" s="351" t="s">
        <v>268</v>
      </c>
      <c r="W16" s="351"/>
      <c r="X16" s="351"/>
      <c r="Y16" s="351"/>
      <c r="Z16" s="17"/>
    </row>
    <row r="17" spans="1:27" s="14" customFormat="1" ht="12">
      <c r="A17" s="265" t="s">
        <v>269</v>
      </c>
      <c r="B17" s="266"/>
      <c r="C17" s="266"/>
      <c r="D17" s="266"/>
      <c r="E17" s="266"/>
      <c r="F17" s="266"/>
      <c r="G17" s="323"/>
      <c r="H17" s="265" t="s">
        <v>270</v>
      </c>
      <c r="I17" s="266"/>
      <c r="J17" s="266"/>
      <c r="K17" s="343"/>
      <c r="L17" s="341" t="s">
        <v>271</v>
      </c>
      <c r="M17" s="342"/>
      <c r="N17" s="342"/>
      <c r="O17" s="342"/>
      <c r="P17" s="342"/>
      <c r="Q17" s="342"/>
      <c r="R17" s="342"/>
      <c r="S17" s="342"/>
      <c r="T17" s="343"/>
      <c r="U17" s="265" t="s">
        <v>272</v>
      </c>
      <c r="V17" s="266"/>
      <c r="W17" s="266"/>
      <c r="X17" s="266"/>
      <c r="Y17" s="266"/>
      <c r="Z17" s="323"/>
    </row>
    <row r="18" spans="1:27" s="14" customFormat="1" ht="12">
      <c r="A18" s="352" t="str">
        <f>'TODOS OS REPORTES'!D4</f>
        <v xml:space="preserve"> </v>
      </c>
      <c r="B18" s="353"/>
      <c r="C18" s="353"/>
      <c r="D18" s="353"/>
      <c r="E18" s="353"/>
      <c r="F18" s="353"/>
      <c r="G18" s="354"/>
      <c r="H18" s="355" t="str">
        <f>'TODOS OS REPORTES'!I4</f>
        <v xml:space="preserve"> </v>
      </c>
      <c r="I18" s="356"/>
      <c r="J18" s="356"/>
      <c r="K18" s="357"/>
      <c r="L18" s="271" t="str">
        <f>'TODOS OS REPORTES'!J4</f>
        <v xml:space="preserve"> </v>
      </c>
      <c r="M18" s="272"/>
      <c r="N18" s="272"/>
      <c r="O18" s="272"/>
      <c r="P18" s="272"/>
      <c r="Q18" s="272"/>
      <c r="R18" s="272"/>
      <c r="S18" s="272"/>
      <c r="T18" s="273"/>
      <c r="U18" s="18"/>
      <c r="V18" s="44" t="str">
        <f>IF('TODOS OS REPORTES'!L4="IMC","X"," ")</f>
        <v xml:space="preserve"> </v>
      </c>
      <c r="W18" s="339" t="s">
        <v>52</v>
      </c>
      <c r="X18" s="340"/>
      <c r="Y18" s="52" t="str">
        <f>IF('TODOS OS REPORTES'!L4="VMC","X"," ")</f>
        <v xml:space="preserve"> </v>
      </c>
      <c r="Z18" s="19" t="s">
        <v>273</v>
      </c>
    </row>
    <row r="19" spans="1:27" s="14" customFormat="1" ht="12">
      <c r="A19" s="317" t="s">
        <v>274</v>
      </c>
      <c r="B19" s="318"/>
      <c r="C19" s="318"/>
      <c r="D19" s="318"/>
      <c r="E19" s="304" t="str">
        <f>CONCATENATE('TODOS OS REPORTES'!M4," - ",'TODOS OS REPORTES'!N4)</f>
        <v xml:space="preserve">  -  </v>
      </c>
      <c r="F19" s="304"/>
      <c r="G19" s="304"/>
      <c r="H19" s="304"/>
      <c r="I19" s="304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4"/>
      <c r="V19" s="304"/>
      <c r="W19" s="304"/>
      <c r="X19" s="304"/>
      <c r="Y19" s="304"/>
      <c r="Z19" s="305"/>
    </row>
    <row r="20" spans="1:27" s="14" customFormat="1" ht="12">
      <c r="A20" s="325" t="s">
        <v>275</v>
      </c>
      <c r="B20" s="326"/>
      <c r="C20" s="326"/>
      <c r="D20" s="326"/>
      <c r="E20" s="319"/>
      <c r="F20" s="319"/>
      <c r="G20" s="319"/>
      <c r="H20" s="319"/>
      <c r="I20" s="319"/>
      <c r="J20" s="319"/>
      <c r="K20" s="319"/>
      <c r="L20" s="319"/>
      <c r="M20" s="319"/>
      <c r="N20" s="319"/>
      <c r="O20" s="319"/>
      <c r="P20" s="319"/>
      <c r="Q20" s="319"/>
      <c r="R20" s="319"/>
      <c r="S20" s="319"/>
      <c r="T20" s="319"/>
      <c r="U20" s="319"/>
      <c r="V20" s="319"/>
      <c r="W20" s="319"/>
      <c r="X20" s="319"/>
      <c r="Y20" s="319"/>
      <c r="Z20" s="320"/>
    </row>
    <row r="21" spans="1:27" s="14" customFormat="1" ht="15" customHeight="1">
      <c r="A21" s="265" t="s">
        <v>276</v>
      </c>
      <c r="B21" s="266"/>
      <c r="C21" s="266"/>
      <c r="D21" s="266"/>
      <c r="E21" s="266"/>
      <c r="F21" s="266"/>
      <c r="G21" s="266"/>
      <c r="H21" s="266"/>
      <c r="I21" s="266"/>
      <c r="J21" s="323"/>
      <c r="K21" s="324" t="s">
        <v>277</v>
      </c>
      <c r="L21" s="266"/>
      <c r="M21" s="266"/>
      <c r="N21" s="266"/>
      <c r="O21" s="266"/>
      <c r="P21" s="266"/>
      <c r="Q21" s="266"/>
      <c r="R21" s="323"/>
      <c r="S21" s="265" t="s">
        <v>278</v>
      </c>
      <c r="T21" s="266"/>
      <c r="U21" s="266"/>
      <c r="V21" s="266"/>
      <c r="W21" s="266"/>
      <c r="X21" s="266"/>
      <c r="Y21" s="266"/>
      <c r="Z21" s="323"/>
    </row>
    <row r="22" spans="1:27" s="14" customFormat="1" ht="12" customHeight="1">
      <c r="A22" s="271" t="str">
        <f>'TODOS OS REPORTES'!P4</f>
        <v xml:space="preserve"> </v>
      </c>
      <c r="B22" s="272"/>
      <c r="C22" s="272"/>
      <c r="D22" s="272"/>
      <c r="E22" s="272"/>
      <c r="F22" s="272"/>
      <c r="G22" s="272"/>
      <c r="H22" s="272"/>
      <c r="I22" s="272"/>
      <c r="J22" s="273"/>
      <c r="K22" s="312" t="s">
        <v>279</v>
      </c>
      <c r="L22" s="313"/>
      <c r="M22" s="313"/>
      <c r="N22" s="313"/>
      <c r="O22" s="313"/>
      <c r="P22" s="313"/>
      <c r="Q22" s="327" t="str">
        <f>'TODOS OS REPORTES'!S4</f>
        <v xml:space="preserve"> </v>
      </c>
      <c r="R22" s="328"/>
      <c r="S22" s="329" t="str">
        <f>'TODOS OS REPORTES'!R4</f>
        <v xml:space="preserve"> </v>
      </c>
      <c r="T22" s="330"/>
      <c r="U22" s="330"/>
      <c r="V22" s="330"/>
      <c r="W22" s="330"/>
      <c r="X22" s="330"/>
      <c r="Y22" s="330"/>
      <c r="Z22" s="328"/>
    </row>
    <row r="23" spans="1:27" s="14" customFormat="1" ht="15" customHeight="1">
      <c r="A23" s="265" t="s">
        <v>280</v>
      </c>
      <c r="B23" s="266"/>
      <c r="C23" s="266"/>
      <c r="D23" s="266"/>
      <c r="E23" s="266"/>
      <c r="F23" s="266"/>
      <c r="G23" s="266"/>
      <c r="H23" s="321" t="s">
        <v>281</v>
      </c>
      <c r="I23" s="321"/>
      <c r="J23" s="322" t="str">
        <f>'TODOS OS REPORTES'!AG4</f>
        <v xml:space="preserve"> </v>
      </c>
      <c r="K23" s="322"/>
      <c r="L23" s="322"/>
      <c r="M23" s="322"/>
      <c r="N23" s="321" t="s">
        <v>282</v>
      </c>
      <c r="O23" s="321"/>
      <c r="P23" s="322" t="str">
        <f>'TODOS OS REPORTES'!AH4</f>
        <v xml:space="preserve"> </v>
      </c>
      <c r="Q23" s="322"/>
      <c r="R23" s="321" t="s">
        <v>283</v>
      </c>
      <c r="S23" s="321"/>
      <c r="T23" s="321"/>
      <c r="U23" s="322" t="str">
        <f>'TODOS OS REPORTES'!AK4</f>
        <v xml:space="preserve"> </v>
      </c>
      <c r="V23" s="322"/>
      <c r="W23" s="322"/>
      <c r="X23" s="20" t="s">
        <v>284</v>
      </c>
      <c r="Y23" s="322" t="str">
        <f>'TODOS OS REPORTES'!AL4</f>
        <v xml:space="preserve"> </v>
      </c>
      <c r="Z23" s="331"/>
    </row>
    <row r="24" spans="1:27" s="14" customFormat="1" ht="12">
      <c r="A24" s="314" t="s">
        <v>285</v>
      </c>
      <c r="B24" s="315"/>
      <c r="C24" s="315"/>
      <c r="D24" s="315"/>
      <c r="E24" s="315"/>
      <c r="F24" s="315"/>
      <c r="G24" s="315"/>
      <c r="H24" s="295" t="s">
        <v>286</v>
      </c>
      <c r="I24" s="295"/>
      <c r="J24" s="295"/>
      <c r="K24" s="316" t="str">
        <f>'TODOS OS REPORTES'!AI4</f>
        <v xml:space="preserve"> </v>
      </c>
      <c r="L24" s="316"/>
      <c r="M24" s="316"/>
      <c r="N24" s="67" t="s">
        <v>287</v>
      </c>
      <c r="O24" s="316" t="str">
        <f>'TODOS OS REPORTES'!AJ4</f>
        <v xml:space="preserve"> </v>
      </c>
      <c r="P24" s="316"/>
      <c r="Q24" s="316"/>
      <c r="R24" s="316"/>
      <c r="S24" s="316"/>
      <c r="T24" s="316"/>
      <c r="U24" s="295" t="s">
        <v>288</v>
      </c>
      <c r="V24" s="295"/>
      <c r="W24" s="295"/>
      <c r="X24" s="295"/>
      <c r="Y24" s="295"/>
      <c r="Z24" s="21" t="str">
        <f>'TODOS OS REPORTES'!AF4</f>
        <v xml:space="preserve"> </v>
      </c>
    </row>
    <row r="25" spans="1:27" s="14" customFormat="1" ht="12">
      <c r="A25" s="265" t="s">
        <v>289</v>
      </c>
      <c r="B25" s="266"/>
      <c r="C25" s="266"/>
      <c r="D25" s="266"/>
      <c r="E25" s="266"/>
      <c r="F25" s="266"/>
      <c r="G25" s="266"/>
      <c r="H25" s="304" t="str">
        <f>'TODOS OS REPORTES'!AB4</f>
        <v xml:space="preserve"> </v>
      </c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4"/>
      <c r="Y25" s="304"/>
      <c r="Z25" s="305"/>
    </row>
    <row r="26" spans="1:27" s="14" customFormat="1" ht="12">
      <c r="A26" s="308" t="s">
        <v>290</v>
      </c>
      <c r="B26" s="281"/>
      <c r="C26" s="281"/>
      <c r="D26" s="281"/>
      <c r="E26" s="281"/>
      <c r="F26" s="281"/>
      <c r="G26" s="281"/>
      <c r="H26" s="306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6"/>
      <c r="W26" s="306"/>
      <c r="X26" s="306"/>
      <c r="Y26" s="306"/>
      <c r="Z26" s="307"/>
    </row>
    <row r="27" spans="1:27" s="14" customFormat="1" ht="12" customHeight="1">
      <c r="A27" s="309" t="s">
        <v>291</v>
      </c>
      <c r="B27" s="310"/>
      <c r="C27" s="310"/>
      <c r="D27" s="310"/>
      <c r="E27" s="310"/>
      <c r="F27" s="310"/>
      <c r="G27" s="310"/>
      <c r="H27" s="310"/>
      <c r="I27" s="310"/>
      <c r="J27" s="310"/>
      <c r="K27" s="310"/>
      <c r="L27" s="310"/>
      <c r="M27" s="310"/>
      <c r="N27" s="310"/>
      <c r="O27" s="310"/>
      <c r="P27" s="310"/>
      <c r="Q27" s="310"/>
      <c r="R27" s="310"/>
      <c r="S27" s="310"/>
      <c r="T27" s="310"/>
      <c r="U27" s="310"/>
      <c r="V27" s="310"/>
      <c r="W27" s="310"/>
      <c r="X27" s="310"/>
      <c r="Y27" s="310"/>
      <c r="Z27" s="311"/>
    </row>
    <row r="28" spans="1:27" s="14" customFormat="1" ht="12.75">
      <c r="A28" s="268" t="s">
        <v>292</v>
      </c>
      <c r="B28" s="269"/>
      <c r="C28" s="269"/>
      <c r="D28" s="269"/>
      <c r="E28" s="269"/>
      <c r="F28" s="269"/>
      <c r="G28" s="269"/>
      <c r="H28" s="269"/>
      <c r="I28" s="269"/>
      <c r="J28" s="269"/>
      <c r="K28" s="269"/>
      <c r="L28" s="269"/>
      <c r="M28" s="269"/>
      <c r="N28" s="269"/>
      <c r="O28" s="269"/>
      <c r="P28" s="269"/>
      <c r="Q28" s="269"/>
      <c r="R28" s="269"/>
      <c r="S28" s="269"/>
      <c r="T28" s="269"/>
      <c r="U28" s="269"/>
      <c r="V28" s="269"/>
      <c r="W28" s="269"/>
      <c r="X28" s="269"/>
      <c r="Y28" s="269"/>
      <c r="Z28" s="270"/>
    </row>
    <row r="29" spans="1:27" s="14" customFormat="1" ht="12" customHeight="1">
      <c r="A29" s="298" t="s">
        <v>293</v>
      </c>
      <c r="B29" s="299"/>
      <c r="C29" s="299"/>
      <c r="D29" s="299"/>
      <c r="E29" s="299"/>
      <c r="F29" s="299"/>
      <c r="G29" s="299"/>
      <c r="H29" s="299"/>
      <c r="I29" s="299"/>
      <c r="J29" s="299"/>
      <c r="K29" s="299"/>
      <c r="L29" s="300"/>
      <c r="M29" s="301" t="s">
        <v>294</v>
      </c>
      <c r="N29" s="302"/>
      <c r="O29" s="302"/>
      <c r="P29" s="302"/>
      <c r="Q29" s="302"/>
      <c r="R29" s="302"/>
      <c r="S29" s="303"/>
      <c r="T29" s="302" t="s">
        <v>295</v>
      </c>
      <c r="U29" s="302"/>
      <c r="V29" s="302"/>
      <c r="W29" s="302"/>
      <c r="X29" s="302"/>
      <c r="Y29" s="302"/>
      <c r="Z29" s="303"/>
    </row>
    <row r="30" spans="1:27" s="14" customFormat="1" ht="12">
      <c r="A30" s="297" t="str">
        <f>'TODOS OS REPORTES'!Q4</f>
        <v xml:space="preserve"> </v>
      </c>
      <c r="B30" s="294"/>
      <c r="C30" s="294"/>
      <c r="D30" s="294"/>
      <c r="E30" s="294"/>
      <c r="F30" s="294"/>
      <c r="G30" s="294"/>
      <c r="H30" s="294"/>
      <c r="I30" s="294"/>
      <c r="J30" s="294"/>
      <c r="K30" s="294"/>
      <c r="L30" s="294"/>
      <c r="M30" s="22"/>
      <c r="N30" s="13"/>
      <c r="O30" s="13"/>
      <c r="P30" s="13"/>
      <c r="Q30" s="13"/>
      <c r="R30" s="13"/>
      <c r="S30" s="17"/>
      <c r="T30" s="292" t="s">
        <v>296</v>
      </c>
      <c r="U30" s="292"/>
      <c r="V30" s="292"/>
      <c r="W30" s="292"/>
      <c r="X30" s="292"/>
      <c r="Y30" s="292"/>
      <c r="Z30" s="293"/>
    </row>
    <row r="31" spans="1:27" s="14" customFormat="1" ht="12">
      <c r="A31" s="280" t="s">
        <v>297</v>
      </c>
      <c r="B31" s="281"/>
      <c r="C31" s="281"/>
      <c r="D31" s="281"/>
      <c r="E31" s="281"/>
      <c r="F31" s="281"/>
      <c r="G31" s="281"/>
      <c r="H31" s="281"/>
      <c r="I31" s="281"/>
      <c r="J31" s="281"/>
      <c r="K31" s="281"/>
      <c r="L31" s="296"/>
      <c r="M31" s="291" t="s">
        <v>298</v>
      </c>
      <c r="N31" s="292"/>
      <c r="O31" s="292"/>
      <c r="P31" s="292"/>
      <c r="Q31" s="293"/>
      <c r="R31" s="15" t="str">
        <f>IF(S22&gt;0,"X"," ")</f>
        <v>X</v>
      </c>
      <c r="S31" s="17"/>
      <c r="T31" s="13"/>
      <c r="U31" s="13"/>
      <c r="V31" s="13"/>
      <c r="W31" s="13"/>
      <c r="X31" s="13"/>
      <c r="Y31" s="13"/>
      <c r="Z31" s="17"/>
    </row>
    <row r="32" spans="1:27" s="14" customFormat="1" ht="12">
      <c r="A32" s="22"/>
      <c r="B32" s="15" t="str">
        <f>IF('TODOS OS REPORTES'!U4="MODO C","X"," ")</f>
        <v xml:space="preserve"> </v>
      </c>
      <c r="C32" s="280" t="s">
        <v>299</v>
      </c>
      <c r="D32" s="296"/>
      <c r="E32" s="16" t="str">
        <f>IF('TODOS OS REPORTES'!U4="PILOTO","X"," ")</f>
        <v xml:space="preserve"> </v>
      </c>
      <c r="F32" s="280" t="s">
        <v>300</v>
      </c>
      <c r="G32" s="281"/>
      <c r="H32" s="296"/>
      <c r="I32" s="15" t="str">
        <f>IF('TODOS OS REPORTES'!U4="ADS","X"," ")</f>
        <v xml:space="preserve"> </v>
      </c>
      <c r="J32" s="280" t="s">
        <v>301</v>
      </c>
      <c r="K32" s="281"/>
      <c r="L32" s="281"/>
      <c r="M32" s="23"/>
      <c r="N32" s="24"/>
      <c r="O32" s="24"/>
      <c r="P32" s="24"/>
      <c r="Q32" s="24"/>
      <c r="R32" s="25"/>
      <c r="S32" s="17"/>
      <c r="T32" s="13"/>
      <c r="U32" s="15" t="str">
        <f>IF(MID('TODOS OS REPORTES'!Q4,3,1)="0","X"," ")</f>
        <v xml:space="preserve"> </v>
      </c>
      <c r="V32" s="280" t="s">
        <v>302</v>
      </c>
      <c r="W32" s="281"/>
      <c r="X32" s="281"/>
      <c r="Y32" s="13"/>
      <c r="Z32" s="13"/>
      <c r="AA32" s="26"/>
    </row>
    <row r="33" spans="1:27" s="14" customFormat="1" ht="12">
      <c r="A33" s="22"/>
      <c r="B33" s="27"/>
      <c r="C33" s="28"/>
      <c r="D33" s="28"/>
      <c r="E33" s="27"/>
      <c r="F33" s="28"/>
      <c r="G33" s="28"/>
      <c r="H33" s="28"/>
      <c r="I33" s="27"/>
      <c r="J33" s="28"/>
      <c r="K33" s="28"/>
      <c r="L33" s="28"/>
      <c r="M33" s="291" t="s">
        <v>303</v>
      </c>
      <c r="N33" s="292"/>
      <c r="O33" s="292"/>
      <c r="P33" s="292"/>
      <c r="Q33" s="293"/>
      <c r="R33" s="15" t="str">
        <f>IF(S22&lt;0,"X"," ")</f>
        <v xml:space="preserve"> </v>
      </c>
      <c r="S33" s="17"/>
      <c r="T33" s="13"/>
      <c r="U33" s="27"/>
      <c r="V33" s="28"/>
      <c r="W33" s="28"/>
      <c r="X33" s="28"/>
      <c r="Y33" s="13"/>
      <c r="Z33" s="28"/>
      <c r="AA33" s="26"/>
    </row>
    <row r="34" spans="1:27" s="14" customFormat="1" ht="12">
      <c r="A34" s="13"/>
      <c r="B34" s="13"/>
      <c r="C34" s="15" t="str">
        <f>IF(AND('TODOS OS REPORTES'!U4&lt;&gt;"MODO C",'TODOS OS REPORTES'!U4&lt;&gt;"PILOTO",'TODOS OS REPORTES'!U4&lt;&gt;"ADS"),"X"," ")</f>
        <v>X</v>
      </c>
      <c r="D34" s="13" t="s">
        <v>304</v>
      </c>
      <c r="E34" s="294" t="str">
        <f>IF(C34="X",'TODOS OS REPORTES'!U4," ")</f>
        <v xml:space="preserve"> </v>
      </c>
      <c r="F34" s="294"/>
      <c r="G34" s="294"/>
      <c r="H34" s="294"/>
      <c r="I34" s="294"/>
      <c r="J34" s="294"/>
      <c r="K34" s="294"/>
      <c r="L34" s="294"/>
      <c r="M34" s="23"/>
      <c r="N34" s="24"/>
      <c r="O34" s="24"/>
      <c r="P34" s="24"/>
      <c r="Q34" s="24"/>
      <c r="R34" s="27"/>
      <c r="S34" s="13"/>
      <c r="T34" s="22"/>
      <c r="U34" s="15" t="str">
        <f>IF(MID('TODOS OS REPORTES'!Q4,3,1)&lt;&gt;"0","X"," ")</f>
        <v>X</v>
      </c>
      <c r="V34" s="280" t="s">
        <v>268</v>
      </c>
      <c r="W34" s="281"/>
      <c r="X34" s="281"/>
      <c r="Y34" s="13"/>
      <c r="Z34" s="13"/>
      <c r="AA34" s="26"/>
    </row>
    <row r="35" spans="1:27" s="14" customFormat="1" ht="12">
      <c r="A35" s="29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1"/>
      <c r="N35" s="32"/>
      <c r="O35" s="32"/>
      <c r="P35" s="32"/>
      <c r="Q35" s="32"/>
      <c r="R35" s="33"/>
      <c r="S35" s="30"/>
      <c r="T35" s="29"/>
      <c r="U35" s="30"/>
      <c r="V35" s="30"/>
      <c r="W35" s="30"/>
      <c r="X35" s="30"/>
      <c r="Y35" s="30"/>
      <c r="Z35" s="30"/>
      <c r="AA35" s="26"/>
    </row>
    <row r="36" spans="1:27" s="14" customFormat="1" ht="12.75">
      <c r="A36" s="282" t="s">
        <v>305</v>
      </c>
      <c r="B36" s="283"/>
      <c r="C36" s="283"/>
      <c r="D36" s="283"/>
      <c r="E36" s="283"/>
      <c r="F36" s="283"/>
      <c r="G36" s="283"/>
      <c r="H36" s="283"/>
      <c r="I36" s="283"/>
      <c r="J36" s="283"/>
      <c r="K36" s="283"/>
      <c r="L36" s="283"/>
      <c r="M36" s="283"/>
      <c r="N36" s="283"/>
      <c r="O36" s="283"/>
      <c r="P36" s="283"/>
      <c r="Q36" s="283"/>
      <c r="R36" s="283"/>
      <c r="S36" s="283"/>
      <c r="T36" s="283"/>
      <c r="U36" s="283"/>
      <c r="V36" s="283"/>
      <c r="W36" s="283"/>
      <c r="X36" s="283"/>
      <c r="Y36" s="283"/>
      <c r="Z36" s="284"/>
    </row>
    <row r="37" spans="1:27" s="14" customFormat="1" ht="23.25" customHeight="1">
      <c r="A37" s="285" t="s">
        <v>306</v>
      </c>
      <c r="B37" s="286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  <c r="Z37" s="287"/>
    </row>
    <row r="38" spans="1:27" s="14" customFormat="1" ht="120" customHeight="1">
      <c r="A38" s="288" t="str">
        <f>'TODOS OS REPORTES'!AC4</f>
        <v xml:space="preserve"> </v>
      </c>
      <c r="B38" s="289"/>
      <c r="C38" s="289"/>
      <c r="D38" s="289"/>
      <c r="E38" s="289"/>
      <c r="F38" s="289"/>
      <c r="G38" s="289"/>
      <c r="H38" s="289"/>
      <c r="I38" s="289"/>
      <c r="J38" s="289"/>
      <c r="K38" s="289"/>
      <c r="L38" s="289"/>
      <c r="M38" s="289"/>
      <c r="N38" s="289"/>
      <c r="O38" s="289"/>
      <c r="P38" s="289"/>
      <c r="Q38" s="289"/>
      <c r="R38" s="289"/>
      <c r="S38" s="289"/>
      <c r="T38" s="289"/>
      <c r="U38" s="289"/>
      <c r="V38" s="289"/>
      <c r="W38" s="289"/>
      <c r="X38" s="289"/>
      <c r="Y38" s="289"/>
      <c r="Z38" s="290"/>
    </row>
    <row r="39" spans="1:27" s="14" customFormat="1" ht="12">
      <c r="A39" s="274" t="s">
        <v>307</v>
      </c>
      <c r="B39" s="275"/>
      <c r="C39" s="275"/>
      <c r="D39" s="275"/>
      <c r="E39" s="275"/>
      <c r="F39" s="275"/>
      <c r="G39" s="275"/>
      <c r="H39" s="275"/>
      <c r="I39" s="275"/>
      <c r="J39" s="275"/>
      <c r="K39" s="275"/>
      <c r="L39" s="275"/>
      <c r="M39" s="275"/>
      <c r="N39" s="275"/>
      <c r="O39" s="275"/>
      <c r="P39" s="275"/>
      <c r="Q39" s="275"/>
      <c r="R39" s="275"/>
      <c r="S39" s="275"/>
      <c r="T39" s="275"/>
      <c r="U39" s="275"/>
      <c r="V39" s="275"/>
      <c r="W39" s="275"/>
      <c r="X39" s="275"/>
      <c r="Y39" s="275"/>
      <c r="Z39" s="276"/>
    </row>
    <row r="40" spans="1:27" s="14" customFormat="1" ht="60" customHeight="1">
      <c r="A40" s="277" t="str">
        <f>'TODOS OS REPORTES'!AD4</f>
        <v xml:space="preserve"> </v>
      </c>
      <c r="B40" s="278"/>
      <c r="C40" s="278"/>
      <c r="D40" s="278"/>
      <c r="E40" s="278"/>
      <c r="F40" s="278"/>
      <c r="G40" s="278"/>
      <c r="H40" s="278"/>
      <c r="I40" s="278"/>
      <c r="J40" s="278"/>
      <c r="K40" s="278"/>
      <c r="L40" s="278"/>
      <c r="M40" s="278"/>
      <c r="N40" s="278"/>
      <c r="O40" s="278"/>
      <c r="P40" s="278"/>
      <c r="Q40" s="278"/>
      <c r="R40" s="278"/>
      <c r="S40" s="278"/>
      <c r="T40" s="278"/>
      <c r="U40" s="278"/>
      <c r="V40" s="278"/>
      <c r="W40" s="278"/>
      <c r="X40" s="278"/>
      <c r="Y40" s="278"/>
      <c r="Z40" s="279"/>
    </row>
    <row r="41" spans="1:27" s="13" customFormat="1">
      <c r="B41" s="267" t="s">
        <v>308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  <c r="S41" s="267"/>
      <c r="T41" s="267"/>
      <c r="U41" s="267"/>
      <c r="V41" s="267"/>
      <c r="W41" s="267"/>
      <c r="X41" s="267"/>
      <c r="Y41" s="267"/>
    </row>
    <row r="42" spans="1:27" s="13" customFormat="1">
      <c r="B42" s="252" t="s">
        <v>309</v>
      </c>
      <c r="C42" s="252"/>
      <c r="D42" s="252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2"/>
      <c r="R42" s="252"/>
      <c r="S42" s="252"/>
      <c r="T42" s="252"/>
      <c r="U42" s="252"/>
      <c r="V42" s="252"/>
      <c r="W42" s="252"/>
      <c r="X42" s="252"/>
      <c r="Y42" s="252"/>
    </row>
    <row r="43" spans="1:27" s="13" customFormat="1">
      <c r="B43" s="252" t="s">
        <v>223</v>
      </c>
      <c r="C43" s="252"/>
      <c r="D43" s="252"/>
      <c r="E43" s="252"/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2"/>
      <c r="Q43" s="252"/>
      <c r="R43" s="252"/>
      <c r="S43" s="252"/>
      <c r="T43" s="252"/>
      <c r="U43" s="252"/>
      <c r="V43" s="252"/>
      <c r="W43" s="252"/>
      <c r="X43" s="252"/>
      <c r="Y43" s="252"/>
    </row>
    <row r="44" spans="1:27" s="13" customFormat="1">
      <c r="B44" s="252" t="s">
        <v>310</v>
      </c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52"/>
      <c r="W44" s="252"/>
      <c r="X44" s="252"/>
      <c r="Y44" s="252"/>
    </row>
    <row r="45" spans="1:27" s="13" customFormat="1">
      <c r="B45" s="252" t="s">
        <v>311</v>
      </c>
      <c r="C45" s="252"/>
      <c r="D45" s="252"/>
      <c r="E45" s="252"/>
      <c r="F45" s="252"/>
      <c r="G45" s="252"/>
      <c r="H45" s="252"/>
      <c r="I45" s="252"/>
      <c r="J45" s="252"/>
      <c r="K45" s="252"/>
      <c r="L45" s="252"/>
      <c r="M45" s="252"/>
      <c r="N45" s="252"/>
      <c r="O45" s="252"/>
      <c r="P45" s="252"/>
      <c r="Q45" s="252"/>
      <c r="R45" s="252"/>
      <c r="S45" s="252"/>
      <c r="T45" s="252"/>
      <c r="U45" s="252"/>
      <c r="V45" s="252"/>
      <c r="W45" s="252"/>
      <c r="X45" s="252"/>
      <c r="Y45" s="28"/>
    </row>
    <row r="46" spans="1:27" s="13" customFormat="1">
      <c r="B46" s="252" t="s">
        <v>312</v>
      </c>
      <c r="C46" s="252"/>
      <c r="D46" s="252"/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2"/>
      <c r="R46" s="252"/>
      <c r="S46" s="252"/>
      <c r="T46" s="252"/>
      <c r="U46" s="252"/>
      <c r="V46" s="252"/>
      <c r="W46" s="252"/>
      <c r="X46" s="252"/>
      <c r="Y46" s="28"/>
    </row>
    <row r="47" spans="1:27" s="14" customFormat="1" ht="12"/>
    <row r="48" spans="1:27" s="14" customFormat="1" ht="12"/>
    <row r="49" s="14" customFormat="1" ht="12"/>
    <row r="50" s="14" customFormat="1" ht="12"/>
  </sheetData>
  <mergeCells count="88">
    <mergeCell ref="N8:P8"/>
    <mergeCell ref="A1:M5"/>
    <mergeCell ref="N1:P5"/>
    <mergeCell ref="Q1:Z5"/>
    <mergeCell ref="A6:Z6"/>
    <mergeCell ref="N7:P7"/>
    <mergeCell ref="A10:Z10"/>
    <mergeCell ref="A11:Z11"/>
    <mergeCell ref="A12:D12"/>
    <mergeCell ref="E12:J12"/>
    <mergeCell ref="K12:P12"/>
    <mergeCell ref="Q12:Z12"/>
    <mergeCell ref="A13:Z13"/>
    <mergeCell ref="A14:G14"/>
    <mergeCell ref="H14:M14"/>
    <mergeCell ref="N14:O14"/>
    <mergeCell ref="P14:T14"/>
    <mergeCell ref="U14:Z14"/>
    <mergeCell ref="H15:O15"/>
    <mergeCell ref="P15:T15"/>
    <mergeCell ref="V15:Y15"/>
    <mergeCell ref="H16:M16"/>
    <mergeCell ref="U17:Z17"/>
    <mergeCell ref="H17:K17"/>
    <mergeCell ref="N16:O16"/>
    <mergeCell ref="P16:T16"/>
    <mergeCell ref="V16:Y16"/>
    <mergeCell ref="A17:G17"/>
    <mergeCell ref="R23:T23"/>
    <mergeCell ref="U23:W23"/>
    <mergeCell ref="P23:Q23"/>
    <mergeCell ref="A19:D19"/>
    <mergeCell ref="E19:Z20"/>
    <mergeCell ref="A20:D20"/>
    <mergeCell ref="A21:J21"/>
    <mergeCell ref="K21:R21"/>
    <mergeCell ref="A18:G18"/>
    <mergeCell ref="H18:K18"/>
    <mergeCell ref="L18:T18"/>
    <mergeCell ref="L17:T17"/>
    <mergeCell ref="W18:X18"/>
    <mergeCell ref="A29:L29"/>
    <mergeCell ref="M29:S29"/>
    <mergeCell ref="T29:Z29"/>
    <mergeCell ref="S21:Z21"/>
    <mergeCell ref="A23:G23"/>
    <mergeCell ref="H23:I23"/>
    <mergeCell ref="J23:M23"/>
    <mergeCell ref="N23:O23"/>
    <mergeCell ref="A22:J22"/>
    <mergeCell ref="K22:P22"/>
    <mergeCell ref="Q22:R22"/>
    <mergeCell ref="S22:Z22"/>
    <mergeCell ref="Y23:Z23"/>
    <mergeCell ref="A25:G25"/>
    <mergeCell ref="H25:Z26"/>
    <mergeCell ref="B46:X46"/>
    <mergeCell ref="A30:L30"/>
    <mergeCell ref="T30:Z30"/>
    <mergeCell ref="A31:L31"/>
    <mergeCell ref="M31:Q31"/>
    <mergeCell ref="C32:D32"/>
    <mergeCell ref="F32:H32"/>
    <mergeCell ref="J32:L32"/>
    <mergeCell ref="V32:X32"/>
    <mergeCell ref="M33:Q33"/>
    <mergeCell ref="E34:L34"/>
    <mergeCell ref="V34:X34"/>
    <mergeCell ref="A36:Z36"/>
    <mergeCell ref="A37:Z37"/>
    <mergeCell ref="A38:Z38"/>
    <mergeCell ref="B45:X45"/>
    <mergeCell ref="A9:Z9"/>
    <mergeCell ref="B41:Y41"/>
    <mergeCell ref="B42:Y42"/>
    <mergeCell ref="B43:Y43"/>
    <mergeCell ref="B44:Y44"/>
    <mergeCell ref="A39:Z39"/>
    <mergeCell ref="A40:Z40"/>
    <mergeCell ref="A26:G26"/>
    <mergeCell ref="A27:Z27"/>
    <mergeCell ref="A28:Z28"/>
    <mergeCell ref="A24:G24"/>
    <mergeCell ref="H24:J24"/>
    <mergeCell ref="K24:M24"/>
    <mergeCell ref="O24:T24"/>
    <mergeCell ref="U24:Y24"/>
    <mergeCell ref="A15:G16"/>
  </mergeCells>
  <phoneticPr fontId="1" type="noConversion"/>
  <pageMargins left="0.511811024" right="0.511811024" top="0.78740157499999996" bottom="0.78740157499999996" header="0.31496062000000002" footer="0.31496062000000002"/>
  <pageSetup paperSize="9" scale="93" orientation="portrait" r:id="rId1"/>
  <colBreaks count="1" manualBreakCount="1">
    <brk id="2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0"/>
  <sheetViews>
    <sheetView view="pageBreakPreview" zoomScaleSheetLayoutView="100" workbookViewId="0">
      <selection activeCell="N8" sqref="N8:P8"/>
    </sheetView>
  </sheetViews>
  <sheetFormatPr defaultRowHeight="15"/>
  <cols>
    <col min="1" max="3" width="2.140625" customWidth="1"/>
    <col min="4" max="4" width="6.85546875" customWidth="1"/>
    <col min="5" max="6" width="2.140625" customWidth="1"/>
    <col min="7" max="7" width="3.28515625" customWidth="1"/>
    <col min="8" max="8" width="6.42578125" customWidth="1"/>
    <col min="9" max="11" width="2.140625" customWidth="1"/>
    <col min="12" max="12" width="2.85546875" customWidth="1"/>
    <col min="13" max="13" width="4.140625" customWidth="1"/>
    <col min="14" max="14" width="4.28515625" customWidth="1"/>
    <col min="15" max="15" width="7.140625" customWidth="1"/>
    <col min="16" max="16" width="6.42578125" customWidth="1"/>
    <col min="17" max="17" width="5" customWidth="1"/>
    <col min="18" max="19" width="2.140625" customWidth="1"/>
    <col min="20" max="20" width="5.7109375" customWidth="1"/>
    <col min="21" max="23" width="2.140625" customWidth="1"/>
    <col min="24" max="24" width="6.42578125" customWidth="1"/>
    <col min="25" max="25" width="2.42578125" customWidth="1"/>
    <col min="26" max="26" width="9.7109375" customWidth="1"/>
  </cols>
  <sheetData>
    <row r="1" spans="1:26" ht="15" customHeight="1">
      <c r="A1" s="253"/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4"/>
      <c r="N1" s="255" t="s">
        <v>256</v>
      </c>
      <c r="O1" s="256"/>
      <c r="P1" s="257"/>
      <c r="Q1" s="264"/>
      <c r="R1" s="253"/>
      <c r="S1" s="253"/>
      <c r="T1" s="253"/>
      <c r="U1" s="253"/>
      <c r="V1" s="253"/>
      <c r="W1" s="253"/>
      <c r="X1" s="253"/>
      <c r="Y1" s="253"/>
      <c r="Z1" s="253"/>
    </row>
    <row r="2" spans="1:26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4"/>
      <c r="N2" s="258"/>
      <c r="O2" s="259"/>
      <c r="P2" s="260"/>
      <c r="Q2" s="264"/>
      <c r="R2" s="253"/>
      <c r="S2" s="253"/>
      <c r="T2" s="253"/>
      <c r="U2" s="253"/>
      <c r="V2" s="253"/>
      <c r="W2" s="253"/>
      <c r="X2" s="253"/>
      <c r="Y2" s="253"/>
      <c r="Z2" s="253"/>
    </row>
    <row r="3" spans="1:26">
      <c r="A3" s="253"/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4"/>
      <c r="N3" s="258"/>
      <c r="O3" s="259"/>
      <c r="P3" s="260"/>
      <c r="Q3" s="264"/>
      <c r="R3" s="253"/>
      <c r="S3" s="253"/>
      <c r="T3" s="253"/>
      <c r="U3" s="253"/>
      <c r="V3" s="253"/>
      <c r="W3" s="253"/>
      <c r="X3" s="253"/>
      <c r="Y3" s="253"/>
      <c r="Z3" s="253"/>
    </row>
    <row r="4" spans="1:26">
      <c r="A4" s="253"/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4"/>
      <c r="N4" s="258"/>
      <c r="O4" s="259"/>
      <c r="P4" s="260"/>
      <c r="Q4" s="264"/>
      <c r="R4" s="253"/>
      <c r="S4" s="253"/>
      <c r="T4" s="253"/>
      <c r="U4" s="253"/>
      <c r="V4" s="253"/>
      <c r="W4" s="253"/>
      <c r="X4" s="253"/>
      <c r="Y4" s="253"/>
      <c r="Z4" s="253"/>
    </row>
    <row r="5" spans="1:26" ht="22.5" customHeight="1" thickBot="1">
      <c r="A5" s="253"/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4"/>
      <c r="N5" s="261"/>
      <c r="O5" s="262"/>
      <c r="P5" s="263"/>
      <c r="Q5" s="264"/>
      <c r="R5" s="253"/>
      <c r="S5" s="253"/>
      <c r="T5" s="253"/>
      <c r="U5" s="253"/>
      <c r="V5" s="253"/>
      <c r="W5" s="253"/>
      <c r="X5" s="253"/>
      <c r="Y5" s="253"/>
      <c r="Z5" s="253"/>
    </row>
    <row r="6" spans="1:26" ht="15" customHeight="1">
      <c r="A6" s="253"/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</row>
    <row r="7" spans="1:26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51" t="str">
        <f>'TODOS OS REPORTES'!Z5</f>
        <v xml:space="preserve"> </v>
      </c>
      <c r="O7" s="251"/>
      <c r="P7" s="251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251"/>
      <c r="O8" s="251"/>
      <c r="P8" s="251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29.25" customHeight="1">
      <c r="A9" s="250" t="s">
        <v>257</v>
      </c>
      <c r="B9" s="250"/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</row>
    <row r="10" spans="1:26" ht="18.75">
      <c r="A10" s="358" t="s">
        <v>258</v>
      </c>
      <c r="B10" s="358"/>
      <c r="C10" s="358"/>
      <c r="D10" s="358"/>
      <c r="E10" s="358"/>
      <c r="F10" s="358"/>
      <c r="G10" s="358"/>
      <c r="H10" s="358"/>
      <c r="I10" s="358"/>
      <c r="J10" s="358"/>
      <c r="K10" s="358"/>
      <c r="L10" s="358"/>
      <c r="M10" s="358"/>
      <c r="N10" s="358"/>
      <c r="O10" s="358"/>
      <c r="P10" s="358"/>
      <c r="Q10" s="358"/>
      <c r="R10" s="358"/>
      <c r="S10" s="358"/>
      <c r="T10" s="358"/>
      <c r="U10" s="358"/>
      <c r="V10" s="358"/>
      <c r="W10" s="358"/>
      <c r="X10" s="358"/>
      <c r="Y10" s="358"/>
      <c r="Z10" s="358"/>
    </row>
    <row r="11" spans="1:26">
      <c r="A11" s="359" t="s">
        <v>259</v>
      </c>
      <c r="B11" s="359"/>
      <c r="C11" s="359"/>
      <c r="D11" s="359"/>
      <c r="E11" s="359"/>
      <c r="F11" s="359"/>
      <c r="G11" s="359"/>
      <c r="H11" s="359"/>
      <c r="I11" s="359"/>
      <c r="J11" s="359"/>
      <c r="K11" s="359"/>
      <c r="L11" s="359"/>
      <c r="M11" s="359"/>
      <c r="N11" s="359"/>
      <c r="O11" s="359"/>
      <c r="P11" s="359"/>
      <c r="Q11" s="359"/>
      <c r="R11" s="359"/>
      <c r="S11" s="359"/>
      <c r="T11" s="359"/>
      <c r="U11" s="359"/>
      <c r="V11" s="359"/>
      <c r="W11" s="359"/>
      <c r="X11" s="359"/>
      <c r="Y11" s="359"/>
      <c r="Z11" s="359"/>
    </row>
    <row r="12" spans="1:26" s="14" customFormat="1" ht="12">
      <c r="A12" s="360"/>
      <c r="B12" s="361"/>
      <c r="C12" s="361"/>
      <c r="D12" s="361"/>
      <c r="E12" s="362" t="str">
        <f>'TODOS OS REPORTES'!D25</f>
        <v xml:space="preserve"> </v>
      </c>
      <c r="F12" s="362"/>
      <c r="G12" s="362"/>
      <c r="H12" s="362"/>
      <c r="I12" s="362"/>
      <c r="J12" s="363"/>
      <c r="K12" s="360" t="s">
        <v>260</v>
      </c>
      <c r="L12" s="361"/>
      <c r="M12" s="361"/>
      <c r="N12" s="361"/>
      <c r="O12" s="361"/>
      <c r="P12" s="361"/>
      <c r="Q12" s="364" t="str">
        <f>'TODOS OS REPORTES'!B5</f>
        <v xml:space="preserve"> </v>
      </c>
      <c r="R12" s="364"/>
      <c r="S12" s="364"/>
      <c r="T12" s="364"/>
      <c r="U12" s="364"/>
      <c r="V12" s="364"/>
      <c r="W12" s="364"/>
      <c r="X12" s="364"/>
      <c r="Y12" s="364"/>
      <c r="Z12" s="365"/>
    </row>
    <row r="13" spans="1:26" s="14" customFormat="1" ht="12.75">
      <c r="A13" s="366" t="s">
        <v>261</v>
      </c>
      <c r="B13" s="367"/>
      <c r="C13" s="367"/>
      <c r="D13" s="367"/>
      <c r="E13" s="367"/>
      <c r="F13" s="367"/>
      <c r="G13" s="367"/>
      <c r="H13" s="367"/>
      <c r="I13" s="367"/>
      <c r="J13" s="367"/>
      <c r="K13" s="367"/>
      <c r="L13" s="367"/>
      <c r="M13" s="367"/>
      <c r="N13" s="367"/>
      <c r="O13" s="367"/>
      <c r="P13" s="367"/>
      <c r="Q13" s="367"/>
      <c r="R13" s="367"/>
      <c r="S13" s="367"/>
      <c r="T13" s="367"/>
      <c r="U13" s="367"/>
      <c r="V13" s="367"/>
      <c r="W13" s="367"/>
      <c r="X13" s="367"/>
      <c r="Y13" s="367"/>
      <c r="Z13" s="368"/>
    </row>
    <row r="14" spans="1:26" s="14" customFormat="1" ht="12" customHeight="1">
      <c r="A14" s="301" t="s">
        <v>262</v>
      </c>
      <c r="B14" s="302"/>
      <c r="C14" s="302"/>
      <c r="D14" s="302"/>
      <c r="E14" s="302"/>
      <c r="F14" s="302"/>
      <c r="G14" s="303"/>
      <c r="H14" s="369" t="s">
        <v>263</v>
      </c>
      <c r="I14" s="370"/>
      <c r="J14" s="370"/>
      <c r="K14" s="370"/>
      <c r="L14" s="370"/>
      <c r="M14" s="370"/>
      <c r="N14" s="371" t="str">
        <f>'TODOS OS REPORTES'!F5</f>
        <v xml:space="preserve"> </v>
      </c>
      <c r="O14" s="372"/>
      <c r="P14" s="370" t="s">
        <v>264</v>
      </c>
      <c r="Q14" s="370"/>
      <c r="R14" s="302"/>
      <c r="S14" s="302"/>
      <c r="T14" s="303"/>
      <c r="U14" s="369" t="s">
        <v>265</v>
      </c>
      <c r="V14" s="370"/>
      <c r="W14" s="370"/>
      <c r="X14" s="370"/>
      <c r="Y14" s="370"/>
      <c r="Z14" s="373"/>
    </row>
    <row r="15" spans="1:26" s="14" customFormat="1" ht="12">
      <c r="A15" s="332" t="str">
        <f>'TODOS OS REPORTES'!E5</f>
        <v xml:space="preserve"> </v>
      </c>
      <c r="B15" s="306"/>
      <c r="C15" s="306"/>
      <c r="D15" s="306"/>
      <c r="E15" s="306"/>
      <c r="F15" s="306"/>
      <c r="G15" s="307"/>
      <c r="H15" s="334" t="s">
        <v>30</v>
      </c>
      <c r="I15" s="335"/>
      <c r="J15" s="335"/>
      <c r="K15" s="335"/>
      <c r="L15" s="335"/>
      <c r="M15" s="335"/>
      <c r="N15" s="335"/>
      <c r="O15" s="336"/>
      <c r="P15" s="337" t="str">
        <f>'TODOS OS REPORTES'!H5</f>
        <v xml:space="preserve"> </v>
      </c>
      <c r="Q15" s="337"/>
      <c r="R15" s="337"/>
      <c r="S15" s="337"/>
      <c r="T15" s="338"/>
      <c r="U15" s="44" t="str">
        <f>IF('TODOS OS REPORTES'!O5="SIM","X"," ")</f>
        <v xml:space="preserve"> </v>
      </c>
      <c r="V15" s="374" t="s">
        <v>266</v>
      </c>
      <c r="W15" s="374"/>
      <c r="X15" s="374"/>
      <c r="Y15" s="374"/>
      <c r="Z15" s="16" t="str">
        <f>IF('TODOS OS REPORTES'!O5="SIM",'TODOS OS REPORTES'!Q5," ")</f>
        <v xml:space="preserve"> </v>
      </c>
    </row>
    <row r="16" spans="1:26" s="14" customFormat="1" ht="12" customHeight="1">
      <c r="A16" s="333"/>
      <c r="B16" s="319"/>
      <c r="C16" s="319"/>
      <c r="D16" s="319"/>
      <c r="E16" s="319"/>
      <c r="F16" s="319"/>
      <c r="G16" s="320"/>
      <c r="H16" s="344" t="s">
        <v>267</v>
      </c>
      <c r="I16" s="345"/>
      <c r="J16" s="345"/>
      <c r="K16" s="345"/>
      <c r="L16" s="345"/>
      <c r="M16" s="345"/>
      <c r="N16" s="346" t="str">
        <f>'TODOS OS REPORTES'!G5</f>
        <v xml:space="preserve"> </v>
      </c>
      <c r="O16" s="347"/>
      <c r="P16" s="348" t="s">
        <v>30</v>
      </c>
      <c r="Q16" s="348"/>
      <c r="R16" s="349"/>
      <c r="S16" s="349"/>
      <c r="T16" s="350"/>
      <c r="U16" s="52" t="str">
        <f>IF('TODOS OS REPORTES'!O5="NÃO","X"," ")</f>
        <v xml:space="preserve"> </v>
      </c>
      <c r="V16" s="351" t="s">
        <v>268</v>
      </c>
      <c r="W16" s="351"/>
      <c r="X16" s="351"/>
      <c r="Y16" s="351"/>
      <c r="Z16" s="17"/>
    </row>
    <row r="17" spans="1:27" s="14" customFormat="1" ht="12">
      <c r="A17" s="265" t="s">
        <v>269</v>
      </c>
      <c r="B17" s="266"/>
      <c r="C17" s="266"/>
      <c r="D17" s="266"/>
      <c r="E17" s="266"/>
      <c r="F17" s="266"/>
      <c r="G17" s="323"/>
      <c r="H17" s="265" t="s">
        <v>270</v>
      </c>
      <c r="I17" s="266"/>
      <c r="J17" s="266"/>
      <c r="K17" s="343"/>
      <c r="L17" s="341" t="s">
        <v>271</v>
      </c>
      <c r="M17" s="342"/>
      <c r="N17" s="342"/>
      <c r="O17" s="342"/>
      <c r="P17" s="342"/>
      <c r="Q17" s="342"/>
      <c r="R17" s="342"/>
      <c r="S17" s="342"/>
      <c r="T17" s="343"/>
      <c r="U17" s="265" t="s">
        <v>272</v>
      </c>
      <c r="V17" s="266"/>
      <c r="W17" s="266"/>
      <c r="X17" s="266"/>
      <c r="Y17" s="266"/>
      <c r="Z17" s="323"/>
    </row>
    <row r="18" spans="1:27" s="14" customFormat="1" ht="12">
      <c r="A18" s="352" t="str">
        <f>'TODOS OS REPORTES'!D5</f>
        <v xml:space="preserve"> </v>
      </c>
      <c r="B18" s="353"/>
      <c r="C18" s="353"/>
      <c r="D18" s="353"/>
      <c r="E18" s="353"/>
      <c r="F18" s="353"/>
      <c r="G18" s="354"/>
      <c r="H18" s="355" t="str">
        <f>'TODOS OS REPORTES'!I5</f>
        <v xml:space="preserve"> </v>
      </c>
      <c r="I18" s="356"/>
      <c r="J18" s="356"/>
      <c r="K18" s="357"/>
      <c r="L18" s="271" t="str">
        <f>'TODOS OS REPORTES'!J5</f>
        <v xml:space="preserve"> </v>
      </c>
      <c r="M18" s="272"/>
      <c r="N18" s="272"/>
      <c r="O18" s="272"/>
      <c r="P18" s="272"/>
      <c r="Q18" s="272"/>
      <c r="R18" s="272"/>
      <c r="S18" s="272"/>
      <c r="T18" s="273"/>
      <c r="U18" s="18"/>
      <c r="V18" s="44" t="str">
        <f>IF('TODOS OS REPORTES'!L5="IMC","X"," ")</f>
        <v xml:space="preserve"> </v>
      </c>
      <c r="W18" s="339" t="s">
        <v>52</v>
      </c>
      <c r="X18" s="340"/>
      <c r="Y18" s="52" t="str">
        <f>IF('TODOS OS REPORTES'!L5="VMC","X"," ")</f>
        <v xml:space="preserve"> </v>
      </c>
      <c r="Z18" s="19" t="s">
        <v>273</v>
      </c>
    </row>
    <row r="19" spans="1:27" s="14" customFormat="1" ht="12">
      <c r="A19" s="317" t="s">
        <v>274</v>
      </c>
      <c r="B19" s="318"/>
      <c r="C19" s="318"/>
      <c r="D19" s="318"/>
      <c r="E19" s="304" t="str">
        <f>CONCATENATE('TODOS OS REPORTES'!M5," - ",'TODOS OS REPORTES'!N5)</f>
        <v xml:space="preserve">  -  </v>
      </c>
      <c r="F19" s="304"/>
      <c r="G19" s="304"/>
      <c r="H19" s="304"/>
      <c r="I19" s="304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4"/>
      <c r="V19" s="304"/>
      <c r="W19" s="304"/>
      <c r="X19" s="304"/>
      <c r="Y19" s="304"/>
      <c r="Z19" s="305"/>
    </row>
    <row r="20" spans="1:27" s="14" customFormat="1" ht="12">
      <c r="A20" s="325" t="s">
        <v>275</v>
      </c>
      <c r="B20" s="326"/>
      <c r="C20" s="326"/>
      <c r="D20" s="326"/>
      <c r="E20" s="319"/>
      <c r="F20" s="319"/>
      <c r="G20" s="319"/>
      <c r="H20" s="319"/>
      <c r="I20" s="319"/>
      <c r="J20" s="319"/>
      <c r="K20" s="319"/>
      <c r="L20" s="319"/>
      <c r="M20" s="319"/>
      <c r="N20" s="319"/>
      <c r="O20" s="319"/>
      <c r="P20" s="319"/>
      <c r="Q20" s="319"/>
      <c r="R20" s="319"/>
      <c r="S20" s="319"/>
      <c r="T20" s="319"/>
      <c r="U20" s="319"/>
      <c r="V20" s="319"/>
      <c r="W20" s="319"/>
      <c r="X20" s="319"/>
      <c r="Y20" s="319"/>
      <c r="Z20" s="320"/>
    </row>
    <row r="21" spans="1:27" s="14" customFormat="1" ht="15" customHeight="1">
      <c r="A21" s="265" t="s">
        <v>276</v>
      </c>
      <c r="B21" s="266"/>
      <c r="C21" s="266"/>
      <c r="D21" s="266"/>
      <c r="E21" s="266"/>
      <c r="F21" s="266"/>
      <c r="G21" s="266"/>
      <c r="H21" s="266"/>
      <c r="I21" s="266"/>
      <c r="J21" s="323"/>
      <c r="K21" s="324" t="s">
        <v>277</v>
      </c>
      <c r="L21" s="266"/>
      <c r="M21" s="266"/>
      <c r="N21" s="266"/>
      <c r="O21" s="266"/>
      <c r="P21" s="266"/>
      <c r="Q21" s="266"/>
      <c r="R21" s="323"/>
      <c r="S21" s="265" t="s">
        <v>278</v>
      </c>
      <c r="T21" s="266"/>
      <c r="U21" s="266"/>
      <c r="V21" s="266"/>
      <c r="W21" s="266"/>
      <c r="X21" s="266"/>
      <c r="Y21" s="266"/>
      <c r="Z21" s="323"/>
    </row>
    <row r="22" spans="1:27" s="14" customFormat="1" ht="12" customHeight="1">
      <c r="A22" s="271" t="str">
        <f>'TODOS OS REPORTES'!P5</f>
        <v xml:space="preserve"> </v>
      </c>
      <c r="B22" s="272"/>
      <c r="C22" s="272"/>
      <c r="D22" s="272"/>
      <c r="E22" s="272"/>
      <c r="F22" s="272"/>
      <c r="G22" s="272"/>
      <c r="H22" s="272"/>
      <c r="I22" s="272"/>
      <c r="J22" s="273"/>
      <c r="K22" s="312" t="s">
        <v>279</v>
      </c>
      <c r="L22" s="313"/>
      <c r="M22" s="313"/>
      <c r="N22" s="313"/>
      <c r="O22" s="313"/>
      <c r="P22" s="313"/>
      <c r="Q22" s="327" t="str">
        <f>'TODOS OS REPORTES'!S5</f>
        <v xml:space="preserve"> </v>
      </c>
      <c r="R22" s="328"/>
      <c r="S22" s="329" t="str">
        <f>'TODOS OS REPORTES'!R5</f>
        <v xml:space="preserve"> </v>
      </c>
      <c r="T22" s="330"/>
      <c r="U22" s="330"/>
      <c r="V22" s="330"/>
      <c r="W22" s="330"/>
      <c r="X22" s="330"/>
      <c r="Y22" s="330"/>
      <c r="Z22" s="328"/>
    </row>
    <row r="23" spans="1:27" s="14" customFormat="1" ht="15" customHeight="1">
      <c r="A23" s="265" t="s">
        <v>280</v>
      </c>
      <c r="B23" s="266"/>
      <c r="C23" s="266"/>
      <c r="D23" s="266"/>
      <c r="E23" s="266"/>
      <c r="F23" s="266"/>
      <c r="G23" s="266"/>
      <c r="H23" s="321" t="s">
        <v>281</v>
      </c>
      <c r="I23" s="321"/>
      <c r="J23" s="322" t="str">
        <f>'TODOS OS REPORTES'!AG5</f>
        <v xml:space="preserve"> </v>
      </c>
      <c r="K23" s="322"/>
      <c r="L23" s="322"/>
      <c r="M23" s="322"/>
      <c r="N23" s="321" t="s">
        <v>282</v>
      </c>
      <c r="O23" s="321"/>
      <c r="P23" s="322" t="str">
        <f>'TODOS OS REPORTES'!AH5</f>
        <v xml:space="preserve"> </v>
      </c>
      <c r="Q23" s="322"/>
      <c r="R23" s="321" t="s">
        <v>283</v>
      </c>
      <c r="S23" s="321"/>
      <c r="T23" s="321"/>
      <c r="U23" s="322" t="str">
        <f>'TODOS OS REPORTES'!AK5</f>
        <v xml:space="preserve"> </v>
      </c>
      <c r="V23" s="322"/>
      <c r="W23" s="322"/>
      <c r="X23" s="20" t="s">
        <v>284</v>
      </c>
      <c r="Y23" s="322" t="str">
        <f>'TODOS OS REPORTES'!AL5</f>
        <v xml:space="preserve"> </v>
      </c>
      <c r="Z23" s="331"/>
    </row>
    <row r="24" spans="1:27" s="14" customFormat="1" ht="12">
      <c r="A24" s="314" t="s">
        <v>285</v>
      </c>
      <c r="B24" s="315"/>
      <c r="C24" s="315"/>
      <c r="D24" s="315"/>
      <c r="E24" s="315"/>
      <c r="F24" s="315"/>
      <c r="G24" s="315"/>
      <c r="H24" s="295" t="s">
        <v>286</v>
      </c>
      <c r="I24" s="295"/>
      <c r="J24" s="295"/>
      <c r="K24" s="316" t="str">
        <f>'TODOS OS REPORTES'!AI5</f>
        <v xml:space="preserve"> </v>
      </c>
      <c r="L24" s="316"/>
      <c r="M24" s="316"/>
      <c r="N24" s="67" t="s">
        <v>287</v>
      </c>
      <c r="O24" s="316" t="str">
        <f>'TODOS OS REPORTES'!AJ5</f>
        <v xml:space="preserve"> </v>
      </c>
      <c r="P24" s="316"/>
      <c r="Q24" s="316"/>
      <c r="R24" s="316"/>
      <c r="S24" s="316"/>
      <c r="T24" s="316"/>
      <c r="U24" s="295" t="s">
        <v>288</v>
      </c>
      <c r="V24" s="295"/>
      <c r="W24" s="295"/>
      <c r="X24" s="295"/>
      <c r="Y24" s="295"/>
      <c r="Z24" s="21" t="str">
        <f>'TODOS OS REPORTES'!AF5</f>
        <v xml:space="preserve"> </v>
      </c>
    </row>
    <row r="25" spans="1:27" s="14" customFormat="1" ht="12">
      <c r="A25" s="265" t="s">
        <v>289</v>
      </c>
      <c r="B25" s="266"/>
      <c r="C25" s="266"/>
      <c r="D25" s="266"/>
      <c r="E25" s="266"/>
      <c r="F25" s="266"/>
      <c r="G25" s="266"/>
      <c r="H25" s="304" t="str">
        <f>'TODOS OS REPORTES'!AB5</f>
        <v xml:space="preserve"> </v>
      </c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4"/>
      <c r="Y25" s="304"/>
      <c r="Z25" s="305"/>
    </row>
    <row r="26" spans="1:27" s="14" customFormat="1" ht="12">
      <c r="A26" s="308" t="s">
        <v>290</v>
      </c>
      <c r="B26" s="281"/>
      <c r="C26" s="281"/>
      <c r="D26" s="281"/>
      <c r="E26" s="281"/>
      <c r="F26" s="281"/>
      <c r="G26" s="281"/>
      <c r="H26" s="306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6"/>
      <c r="W26" s="306"/>
      <c r="X26" s="306"/>
      <c r="Y26" s="306"/>
      <c r="Z26" s="307"/>
    </row>
    <row r="27" spans="1:27" s="14" customFormat="1" ht="12" customHeight="1">
      <c r="A27" s="309" t="s">
        <v>291</v>
      </c>
      <c r="B27" s="310"/>
      <c r="C27" s="310"/>
      <c r="D27" s="310"/>
      <c r="E27" s="310"/>
      <c r="F27" s="310"/>
      <c r="G27" s="310"/>
      <c r="H27" s="310"/>
      <c r="I27" s="310"/>
      <c r="J27" s="310"/>
      <c r="K27" s="310"/>
      <c r="L27" s="310"/>
      <c r="M27" s="310"/>
      <c r="N27" s="310"/>
      <c r="O27" s="310"/>
      <c r="P27" s="310"/>
      <c r="Q27" s="310"/>
      <c r="R27" s="310"/>
      <c r="S27" s="310"/>
      <c r="T27" s="310"/>
      <c r="U27" s="310"/>
      <c r="V27" s="310"/>
      <c r="W27" s="310"/>
      <c r="X27" s="310"/>
      <c r="Y27" s="310"/>
      <c r="Z27" s="311"/>
    </row>
    <row r="28" spans="1:27" s="14" customFormat="1" ht="12.75">
      <c r="A28" s="268" t="s">
        <v>292</v>
      </c>
      <c r="B28" s="269"/>
      <c r="C28" s="269"/>
      <c r="D28" s="269"/>
      <c r="E28" s="269"/>
      <c r="F28" s="269"/>
      <c r="G28" s="269"/>
      <c r="H28" s="269"/>
      <c r="I28" s="269"/>
      <c r="J28" s="269"/>
      <c r="K28" s="269"/>
      <c r="L28" s="269"/>
      <c r="M28" s="269"/>
      <c r="N28" s="269"/>
      <c r="O28" s="269"/>
      <c r="P28" s="269"/>
      <c r="Q28" s="269"/>
      <c r="R28" s="269"/>
      <c r="S28" s="269"/>
      <c r="T28" s="269"/>
      <c r="U28" s="269"/>
      <c r="V28" s="269"/>
      <c r="W28" s="269"/>
      <c r="X28" s="269"/>
      <c r="Y28" s="269"/>
      <c r="Z28" s="270"/>
    </row>
    <row r="29" spans="1:27" s="14" customFormat="1" ht="12" customHeight="1">
      <c r="A29" s="298" t="s">
        <v>293</v>
      </c>
      <c r="B29" s="299"/>
      <c r="C29" s="299"/>
      <c r="D29" s="299"/>
      <c r="E29" s="299"/>
      <c r="F29" s="299"/>
      <c r="G29" s="299"/>
      <c r="H29" s="299"/>
      <c r="I29" s="299"/>
      <c r="J29" s="299"/>
      <c r="K29" s="299"/>
      <c r="L29" s="300"/>
      <c r="M29" s="301" t="s">
        <v>294</v>
      </c>
      <c r="N29" s="302"/>
      <c r="O29" s="302"/>
      <c r="P29" s="302"/>
      <c r="Q29" s="302"/>
      <c r="R29" s="302"/>
      <c r="S29" s="303"/>
      <c r="T29" s="302" t="s">
        <v>295</v>
      </c>
      <c r="U29" s="302"/>
      <c r="V29" s="302"/>
      <c r="W29" s="302"/>
      <c r="X29" s="302"/>
      <c r="Y29" s="302"/>
      <c r="Z29" s="303"/>
    </row>
    <row r="30" spans="1:27" s="14" customFormat="1" ht="12">
      <c r="A30" s="297" t="str">
        <f>'TODOS OS REPORTES'!Q5</f>
        <v xml:space="preserve"> </v>
      </c>
      <c r="B30" s="294"/>
      <c r="C30" s="294"/>
      <c r="D30" s="294"/>
      <c r="E30" s="294"/>
      <c r="F30" s="294"/>
      <c r="G30" s="294"/>
      <c r="H30" s="294"/>
      <c r="I30" s="294"/>
      <c r="J30" s="294"/>
      <c r="K30" s="294"/>
      <c r="L30" s="294"/>
      <c r="M30" s="22"/>
      <c r="N30" s="13"/>
      <c r="O30" s="13"/>
      <c r="P30" s="13"/>
      <c r="Q30" s="13"/>
      <c r="R30" s="13"/>
      <c r="S30" s="17"/>
      <c r="T30" s="292" t="s">
        <v>296</v>
      </c>
      <c r="U30" s="292"/>
      <c r="V30" s="292"/>
      <c r="W30" s="292"/>
      <c r="X30" s="292"/>
      <c r="Y30" s="292"/>
      <c r="Z30" s="293"/>
    </row>
    <row r="31" spans="1:27" s="14" customFormat="1" ht="12">
      <c r="A31" s="280" t="s">
        <v>297</v>
      </c>
      <c r="B31" s="281"/>
      <c r="C31" s="281"/>
      <c r="D31" s="281"/>
      <c r="E31" s="281"/>
      <c r="F31" s="281"/>
      <c r="G31" s="281"/>
      <c r="H31" s="281"/>
      <c r="I31" s="281"/>
      <c r="J31" s="281"/>
      <c r="K31" s="281"/>
      <c r="L31" s="296"/>
      <c r="M31" s="291" t="s">
        <v>298</v>
      </c>
      <c r="N31" s="292"/>
      <c r="O31" s="292"/>
      <c r="P31" s="292"/>
      <c r="Q31" s="293"/>
      <c r="R31" s="15" t="str">
        <f>IF(S22&gt;0,"X"," ")</f>
        <v>X</v>
      </c>
      <c r="S31" s="17"/>
      <c r="T31" s="13"/>
      <c r="U31" s="13"/>
      <c r="V31" s="13"/>
      <c r="W31" s="13"/>
      <c r="X31" s="13"/>
      <c r="Y31" s="13"/>
      <c r="Z31" s="17"/>
    </row>
    <row r="32" spans="1:27" s="14" customFormat="1" ht="12">
      <c r="A32" s="22"/>
      <c r="B32" s="15" t="str">
        <f>IF('TODOS OS REPORTES'!U5="MODO C","X"," ")</f>
        <v xml:space="preserve"> </v>
      </c>
      <c r="C32" s="280" t="s">
        <v>299</v>
      </c>
      <c r="D32" s="296"/>
      <c r="E32" s="16" t="str">
        <f>IF('TODOS OS REPORTES'!U5="PILOTO","X"," ")</f>
        <v xml:space="preserve"> </v>
      </c>
      <c r="F32" s="280" t="s">
        <v>300</v>
      </c>
      <c r="G32" s="281"/>
      <c r="H32" s="296"/>
      <c r="I32" s="15" t="str">
        <f>IF('TODOS OS REPORTES'!U5="ADS","X"," ")</f>
        <v xml:space="preserve"> </v>
      </c>
      <c r="J32" s="280" t="s">
        <v>301</v>
      </c>
      <c r="K32" s="281"/>
      <c r="L32" s="281"/>
      <c r="M32" s="23"/>
      <c r="N32" s="24"/>
      <c r="O32" s="24"/>
      <c r="P32" s="24"/>
      <c r="Q32" s="24"/>
      <c r="R32" s="25"/>
      <c r="S32" s="17"/>
      <c r="T32" s="13"/>
      <c r="U32" s="15" t="str">
        <f>IF(MID('TODOS OS REPORTES'!Q5,3,1)="0","X"," ")</f>
        <v xml:space="preserve"> </v>
      </c>
      <c r="V32" s="280" t="s">
        <v>302</v>
      </c>
      <c r="W32" s="281"/>
      <c r="X32" s="281"/>
      <c r="Y32" s="13"/>
      <c r="Z32" s="13"/>
      <c r="AA32" s="26"/>
    </row>
    <row r="33" spans="1:27" s="14" customFormat="1" ht="12">
      <c r="A33" s="22"/>
      <c r="B33" s="27"/>
      <c r="C33" s="28"/>
      <c r="D33" s="28"/>
      <c r="E33" s="27"/>
      <c r="F33" s="28"/>
      <c r="G33" s="28"/>
      <c r="H33" s="28"/>
      <c r="I33" s="27"/>
      <c r="J33" s="28"/>
      <c r="K33" s="28"/>
      <c r="L33" s="28"/>
      <c r="M33" s="291" t="s">
        <v>303</v>
      </c>
      <c r="N33" s="292"/>
      <c r="O33" s="292"/>
      <c r="P33" s="292"/>
      <c r="Q33" s="293"/>
      <c r="R33" s="15" t="str">
        <f>IF(S22&lt;0,"X"," ")</f>
        <v xml:space="preserve"> </v>
      </c>
      <c r="S33" s="17"/>
      <c r="T33" s="13"/>
      <c r="U33" s="27"/>
      <c r="V33" s="28"/>
      <c r="W33" s="28"/>
      <c r="X33" s="28"/>
      <c r="Y33" s="13"/>
      <c r="Z33" s="28"/>
      <c r="AA33" s="26"/>
    </row>
    <row r="34" spans="1:27" s="14" customFormat="1" ht="12">
      <c r="A34" s="13"/>
      <c r="B34" s="13"/>
      <c r="C34" s="15" t="str">
        <f>IF(AND('TODOS OS REPORTES'!U5&lt;&gt;"MODO C",'TODOS OS REPORTES'!U5&lt;&gt;"PILOTO",'TODOS OS REPORTES'!U5&lt;&gt;"ADS"),"X"," ")</f>
        <v>X</v>
      </c>
      <c r="D34" s="13" t="s">
        <v>304</v>
      </c>
      <c r="E34" s="294" t="str">
        <f>IF(C34="X",'TODOS OS REPORTES'!U5," ")</f>
        <v xml:space="preserve"> </v>
      </c>
      <c r="F34" s="294"/>
      <c r="G34" s="294"/>
      <c r="H34" s="294"/>
      <c r="I34" s="294"/>
      <c r="J34" s="294"/>
      <c r="K34" s="294"/>
      <c r="L34" s="294"/>
      <c r="M34" s="23"/>
      <c r="N34" s="24"/>
      <c r="O34" s="24"/>
      <c r="P34" s="24"/>
      <c r="Q34" s="24"/>
      <c r="R34" s="27"/>
      <c r="S34" s="13"/>
      <c r="T34" s="22"/>
      <c r="U34" s="15" t="str">
        <f>IF(MID('TODOS OS REPORTES'!Q5,3,1)&lt;&gt;"0","X"," ")</f>
        <v>X</v>
      </c>
      <c r="V34" s="280" t="s">
        <v>268</v>
      </c>
      <c r="W34" s="281"/>
      <c r="X34" s="281"/>
      <c r="Y34" s="13"/>
      <c r="Z34" s="13"/>
      <c r="AA34" s="26"/>
    </row>
    <row r="35" spans="1:27" s="14" customFormat="1" ht="12">
      <c r="A35" s="29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1"/>
      <c r="N35" s="32"/>
      <c r="O35" s="32"/>
      <c r="P35" s="32"/>
      <c r="Q35" s="32"/>
      <c r="R35" s="33"/>
      <c r="S35" s="30"/>
      <c r="T35" s="29"/>
      <c r="U35" s="30"/>
      <c r="V35" s="30"/>
      <c r="W35" s="30"/>
      <c r="X35" s="30"/>
      <c r="Y35" s="30"/>
      <c r="Z35" s="30"/>
      <c r="AA35" s="26"/>
    </row>
    <row r="36" spans="1:27" s="14" customFormat="1" ht="12.75">
      <c r="A36" s="282" t="s">
        <v>305</v>
      </c>
      <c r="B36" s="283"/>
      <c r="C36" s="283"/>
      <c r="D36" s="283"/>
      <c r="E36" s="283"/>
      <c r="F36" s="283"/>
      <c r="G36" s="283"/>
      <c r="H36" s="283"/>
      <c r="I36" s="283"/>
      <c r="J36" s="283"/>
      <c r="K36" s="283"/>
      <c r="L36" s="283"/>
      <c r="M36" s="283"/>
      <c r="N36" s="283"/>
      <c r="O36" s="283"/>
      <c r="P36" s="283"/>
      <c r="Q36" s="283"/>
      <c r="R36" s="283"/>
      <c r="S36" s="283"/>
      <c r="T36" s="283"/>
      <c r="U36" s="283"/>
      <c r="V36" s="283"/>
      <c r="W36" s="283"/>
      <c r="X36" s="283"/>
      <c r="Y36" s="283"/>
      <c r="Z36" s="284"/>
    </row>
    <row r="37" spans="1:27" s="14" customFormat="1" ht="23.25" customHeight="1">
      <c r="A37" s="285" t="s">
        <v>306</v>
      </c>
      <c r="B37" s="286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  <c r="Z37" s="287"/>
    </row>
    <row r="38" spans="1:27" s="14" customFormat="1" ht="120" customHeight="1">
      <c r="A38" s="288" t="str">
        <f>'TODOS OS REPORTES'!AC5</f>
        <v xml:space="preserve"> </v>
      </c>
      <c r="B38" s="289"/>
      <c r="C38" s="289"/>
      <c r="D38" s="289"/>
      <c r="E38" s="289"/>
      <c r="F38" s="289"/>
      <c r="G38" s="289"/>
      <c r="H38" s="289"/>
      <c r="I38" s="289"/>
      <c r="J38" s="289"/>
      <c r="K38" s="289"/>
      <c r="L38" s="289"/>
      <c r="M38" s="289"/>
      <c r="N38" s="289"/>
      <c r="O38" s="289"/>
      <c r="P38" s="289"/>
      <c r="Q38" s="289"/>
      <c r="R38" s="289"/>
      <c r="S38" s="289"/>
      <c r="T38" s="289"/>
      <c r="U38" s="289"/>
      <c r="V38" s="289"/>
      <c r="W38" s="289"/>
      <c r="X38" s="289"/>
      <c r="Y38" s="289"/>
      <c r="Z38" s="290"/>
    </row>
    <row r="39" spans="1:27" s="14" customFormat="1" ht="12">
      <c r="A39" s="274" t="s">
        <v>307</v>
      </c>
      <c r="B39" s="275"/>
      <c r="C39" s="275"/>
      <c r="D39" s="275"/>
      <c r="E39" s="275"/>
      <c r="F39" s="275"/>
      <c r="G39" s="275"/>
      <c r="H39" s="275"/>
      <c r="I39" s="275"/>
      <c r="J39" s="275"/>
      <c r="K39" s="275"/>
      <c r="L39" s="275"/>
      <c r="M39" s="275"/>
      <c r="N39" s="275"/>
      <c r="O39" s="275"/>
      <c r="P39" s="275"/>
      <c r="Q39" s="275"/>
      <c r="R39" s="275"/>
      <c r="S39" s="275"/>
      <c r="T39" s="275"/>
      <c r="U39" s="275"/>
      <c r="V39" s="275"/>
      <c r="W39" s="275"/>
      <c r="X39" s="275"/>
      <c r="Y39" s="275"/>
      <c r="Z39" s="276"/>
    </row>
    <row r="40" spans="1:27" s="14" customFormat="1" ht="60" customHeight="1">
      <c r="A40" s="277" t="str">
        <f>'TODOS OS REPORTES'!AD5</f>
        <v xml:space="preserve"> </v>
      </c>
      <c r="B40" s="278"/>
      <c r="C40" s="278"/>
      <c r="D40" s="278"/>
      <c r="E40" s="278"/>
      <c r="F40" s="278"/>
      <c r="G40" s="278"/>
      <c r="H40" s="278"/>
      <c r="I40" s="278"/>
      <c r="J40" s="278"/>
      <c r="K40" s="278"/>
      <c r="L40" s="278"/>
      <c r="M40" s="278"/>
      <c r="N40" s="278"/>
      <c r="O40" s="278"/>
      <c r="P40" s="278"/>
      <c r="Q40" s="278"/>
      <c r="R40" s="278"/>
      <c r="S40" s="278"/>
      <c r="T40" s="278"/>
      <c r="U40" s="278"/>
      <c r="V40" s="278"/>
      <c r="W40" s="278"/>
      <c r="X40" s="278"/>
      <c r="Y40" s="278"/>
      <c r="Z40" s="279"/>
    </row>
    <row r="41" spans="1:27" s="13" customFormat="1">
      <c r="B41" s="267" t="s">
        <v>308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  <c r="S41" s="267"/>
      <c r="T41" s="267"/>
      <c r="U41" s="267"/>
      <c r="V41" s="267"/>
      <c r="W41" s="267"/>
      <c r="X41" s="267"/>
      <c r="Y41" s="267"/>
    </row>
    <row r="42" spans="1:27" s="13" customFormat="1">
      <c r="B42" s="252" t="s">
        <v>309</v>
      </c>
      <c r="C42" s="252"/>
      <c r="D42" s="252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2"/>
      <c r="R42" s="252"/>
      <c r="S42" s="252"/>
      <c r="T42" s="252"/>
      <c r="U42" s="252"/>
      <c r="V42" s="252"/>
      <c r="W42" s="252"/>
      <c r="X42" s="252"/>
      <c r="Y42" s="252"/>
    </row>
    <row r="43" spans="1:27" s="13" customFormat="1">
      <c r="B43" s="252" t="s">
        <v>223</v>
      </c>
      <c r="C43" s="252"/>
      <c r="D43" s="252"/>
      <c r="E43" s="252"/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2"/>
      <c r="Q43" s="252"/>
      <c r="R43" s="252"/>
      <c r="S43" s="252"/>
      <c r="T43" s="252"/>
      <c r="U43" s="252"/>
      <c r="V43" s="252"/>
      <c r="W43" s="252"/>
      <c r="X43" s="252"/>
      <c r="Y43" s="252"/>
    </row>
    <row r="44" spans="1:27" s="13" customFormat="1">
      <c r="B44" s="252" t="s">
        <v>310</v>
      </c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52"/>
      <c r="W44" s="252"/>
      <c r="X44" s="252"/>
      <c r="Y44" s="252"/>
    </row>
    <row r="45" spans="1:27" s="13" customFormat="1">
      <c r="B45" s="252" t="s">
        <v>311</v>
      </c>
      <c r="C45" s="252"/>
      <c r="D45" s="252"/>
      <c r="E45" s="252"/>
      <c r="F45" s="252"/>
      <c r="G45" s="252"/>
      <c r="H45" s="252"/>
      <c r="I45" s="252"/>
      <c r="J45" s="252"/>
      <c r="K45" s="252"/>
      <c r="L45" s="252"/>
      <c r="M45" s="252"/>
      <c r="N45" s="252"/>
      <c r="O45" s="252"/>
      <c r="P45" s="252"/>
      <c r="Q45" s="252"/>
      <c r="R45" s="252"/>
      <c r="S45" s="252"/>
      <c r="T45" s="252"/>
      <c r="U45" s="252"/>
      <c r="V45" s="252"/>
      <c r="W45" s="252"/>
      <c r="X45" s="252"/>
      <c r="Y45" s="28"/>
    </row>
    <row r="46" spans="1:27" s="13" customFormat="1">
      <c r="B46" s="252" t="s">
        <v>312</v>
      </c>
      <c r="C46" s="252"/>
      <c r="D46" s="252"/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2"/>
      <c r="R46" s="252"/>
      <c r="S46" s="252"/>
      <c r="T46" s="252"/>
      <c r="U46" s="252"/>
      <c r="V46" s="252"/>
      <c r="W46" s="252"/>
      <c r="X46" s="252"/>
      <c r="Y46" s="28"/>
    </row>
    <row r="47" spans="1:27" s="14" customFormat="1" ht="12"/>
    <row r="48" spans="1:27" s="14" customFormat="1" ht="12"/>
    <row r="49" s="14" customFormat="1" ht="12"/>
    <row r="50" s="14" customFormat="1" ht="12"/>
  </sheetData>
  <mergeCells count="88">
    <mergeCell ref="N8:P8"/>
    <mergeCell ref="A1:M5"/>
    <mergeCell ref="N1:P5"/>
    <mergeCell ref="Q1:Z5"/>
    <mergeCell ref="A6:Z6"/>
    <mergeCell ref="N7:P7"/>
    <mergeCell ref="A10:Z10"/>
    <mergeCell ref="A11:Z11"/>
    <mergeCell ref="A12:D12"/>
    <mergeCell ref="E12:J12"/>
    <mergeCell ref="K12:P12"/>
    <mergeCell ref="Q12:Z12"/>
    <mergeCell ref="A13:Z13"/>
    <mergeCell ref="A14:G14"/>
    <mergeCell ref="H14:M14"/>
    <mergeCell ref="N14:O14"/>
    <mergeCell ref="P14:T14"/>
    <mergeCell ref="U14:Z14"/>
    <mergeCell ref="H15:O15"/>
    <mergeCell ref="P15:T15"/>
    <mergeCell ref="V15:Y15"/>
    <mergeCell ref="H16:M16"/>
    <mergeCell ref="U17:Z17"/>
    <mergeCell ref="H17:K17"/>
    <mergeCell ref="N16:O16"/>
    <mergeCell ref="P16:T16"/>
    <mergeCell ref="V16:Y16"/>
    <mergeCell ref="A17:G17"/>
    <mergeCell ref="R23:T23"/>
    <mergeCell ref="U23:W23"/>
    <mergeCell ref="P23:Q23"/>
    <mergeCell ref="A19:D19"/>
    <mergeCell ref="E19:Z20"/>
    <mergeCell ref="A20:D20"/>
    <mergeCell ref="A21:J21"/>
    <mergeCell ref="K21:R21"/>
    <mergeCell ref="A18:G18"/>
    <mergeCell ref="H18:K18"/>
    <mergeCell ref="L18:T18"/>
    <mergeCell ref="L17:T17"/>
    <mergeCell ref="W18:X18"/>
    <mergeCell ref="A29:L29"/>
    <mergeCell ref="M29:S29"/>
    <mergeCell ref="T29:Z29"/>
    <mergeCell ref="S21:Z21"/>
    <mergeCell ref="A23:G23"/>
    <mergeCell ref="H23:I23"/>
    <mergeCell ref="J23:M23"/>
    <mergeCell ref="N23:O23"/>
    <mergeCell ref="A22:J22"/>
    <mergeCell ref="K22:P22"/>
    <mergeCell ref="Q22:R22"/>
    <mergeCell ref="S22:Z22"/>
    <mergeCell ref="Y23:Z23"/>
    <mergeCell ref="A25:G25"/>
    <mergeCell ref="H25:Z26"/>
    <mergeCell ref="B46:X46"/>
    <mergeCell ref="A30:L30"/>
    <mergeCell ref="T30:Z30"/>
    <mergeCell ref="A31:L31"/>
    <mergeCell ref="M31:Q31"/>
    <mergeCell ref="C32:D32"/>
    <mergeCell ref="F32:H32"/>
    <mergeCell ref="J32:L32"/>
    <mergeCell ref="V32:X32"/>
    <mergeCell ref="M33:Q33"/>
    <mergeCell ref="E34:L34"/>
    <mergeCell ref="V34:X34"/>
    <mergeCell ref="A36:Z36"/>
    <mergeCell ref="A37:Z37"/>
    <mergeCell ref="A38:Z38"/>
    <mergeCell ref="B45:X45"/>
    <mergeCell ref="A9:Z9"/>
    <mergeCell ref="B41:Y41"/>
    <mergeCell ref="B42:Y42"/>
    <mergeCell ref="B43:Y43"/>
    <mergeCell ref="B44:Y44"/>
    <mergeCell ref="A39:Z39"/>
    <mergeCell ref="A40:Z40"/>
    <mergeCell ref="A26:G26"/>
    <mergeCell ref="A27:Z27"/>
    <mergeCell ref="A28:Z28"/>
    <mergeCell ref="A24:G24"/>
    <mergeCell ref="H24:J24"/>
    <mergeCell ref="K24:M24"/>
    <mergeCell ref="O24:T24"/>
    <mergeCell ref="U24:Y24"/>
    <mergeCell ref="A15:G16"/>
  </mergeCells>
  <phoneticPr fontId="1" type="noConversion"/>
  <pageMargins left="0.511811024" right="0.511811024" top="0.78740157499999996" bottom="0.78740157499999996" header="0.31496062000000002" footer="0.31496062000000002"/>
  <pageSetup paperSize="9" scale="93" orientation="portrait" r:id="rId1"/>
  <colBreaks count="1" manualBreakCount="1">
    <brk id="26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50"/>
  <sheetViews>
    <sheetView view="pageBreakPreview" zoomScaleSheetLayoutView="100" workbookViewId="0">
      <selection activeCell="N8" sqref="N8:P8"/>
    </sheetView>
  </sheetViews>
  <sheetFormatPr defaultRowHeight="15"/>
  <cols>
    <col min="1" max="3" width="2.140625" customWidth="1"/>
    <col min="4" max="4" width="6.85546875" customWidth="1"/>
    <col min="5" max="6" width="2.140625" customWidth="1"/>
    <col min="7" max="7" width="3.28515625" customWidth="1"/>
    <col min="8" max="8" width="6.42578125" customWidth="1"/>
    <col min="9" max="11" width="2.140625" customWidth="1"/>
    <col min="12" max="12" width="2.85546875" customWidth="1"/>
    <col min="13" max="13" width="4.140625" customWidth="1"/>
    <col min="14" max="14" width="4.28515625" customWidth="1"/>
    <col min="15" max="15" width="7.140625" customWidth="1"/>
    <col min="16" max="16" width="6.42578125" customWidth="1"/>
    <col min="17" max="17" width="5" customWidth="1"/>
    <col min="18" max="19" width="2.140625" customWidth="1"/>
    <col min="20" max="20" width="5.7109375" customWidth="1"/>
    <col min="21" max="23" width="2.140625" customWidth="1"/>
    <col min="24" max="24" width="6.42578125" customWidth="1"/>
    <col min="25" max="25" width="2.42578125" customWidth="1"/>
    <col min="26" max="26" width="9.7109375" customWidth="1"/>
  </cols>
  <sheetData>
    <row r="1" spans="1:26" ht="15" customHeight="1">
      <c r="A1" s="253"/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4"/>
      <c r="N1" s="255" t="s">
        <v>256</v>
      </c>
      <c r="O1" s="256"/>
      <c r="P1" s="257"/>
      <c r="Q1" s="264"/>
      <c r="R1" s="253"/>
      <c r="S1" s="253"/>
      <c r="T1" s="253"/>
      <c r="U1" s="253"/>
      <c r="V1" s="253"/>
      <c r="W1" s="253"/>
      <c r="X1" s="253"/>
      <c r="Y1" s="253"/>
      <c r="Z1" s="253"/>
    </row>
    <row r="2" spans="1:26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4"/>
      <c r="N2" s="258"/>
      <c r="O2" s="259"/>
      <c r="P2" s="260"/>
      <c r="Q2" s="264"/>
      <c r="R2" s="253"/>
      <c r="S2" s="253"/>
      <c r="T2" s="253"/>
      <c r="U2" s="253"/>
      <c r="V2" s="253"/>
      <c r="W2" s="253"/>
      <c r="X2" s="253"/>
      <c r="Y2" s="253"/>
      <c r="Z2" s="253"/>
    </row>
    <row r="3" spans="1:26">
      <c r="A3" s="253"/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4"/>
      <c r="N3" s="258"/>
      <c r="O3" s="259"/>
      <c r="P3" s="260"/>
      <c r="Q3" s="264"/>
      <c r="R3" s="253"/>
      <c r="S3" s="253"/>
      <c r="T3" s="253"/>
      <c r="U3" s="253"/>
      <c r="V3" s="253"/>
      <c r="W3" s="253"/>
      <c r="X3" s="253"/>
      <c r="Y3" s="253"/>
      <c r="Z3" s="253"/>
    </row>
    <row r="4" spans="1:26">
      <c r="A4" s="253"/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4"/>
      <c r="N4" s="258"/>
      <c r="O4" s="259"/>
      <c r="P4" s="260"/>
      <c r="Q4" s="264"/>
      <c r="R4" s="253"/>
      <c r="S4" s="253"/>
      <c r="T4" s="253"/>
      <c r="U4" s="253"/>
      <c r="V4" s="253"/>
      <c r="W4" s="253"/>
      <c r="X4" s="253"/>
      <c r="Y4" s="253"/>
      <c r="Z4" s="253"/>
    </row>
    <row r="5" spans="1:26" ht="22.5" customHeight="1" thickBot="1">
      <c r="A5" s="253"/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4"/>
      <c r="N5" s="261"/>
      <c r="O5" s="262"/>
      <c r="P5" s="263"/>
      <c r="Q5" s="264"/>
      <c r="R5" s="253"/>
      <c r="S5" s="253"/>
      <c r="T5" s="253"/>
      <c r="U5" s="253"/>
      <c r="V5" s="253"/>
      <c r="W5" s="253"/>
      <c r="X5" s="253"/>
      <c r="Y5" s="253"/>
      <c r="Z5" s="253"/>
    </row>
    <row r="6" spans="1:26">
      <c r="A6" s="253"/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</row>
    <row r="7" spans="1:26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51" t="str">
        <f>'TODOS OS REPORTES'!Z6</f>
        <v xml:space="preserve"> </v>
      </c>
      <c r="O7" s="251"/>
      <c r="P7" s="251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251"/>
      <c r="O8" s="251"/>
      <c r="P8" s="251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29.25" customHeight="1">
      <c r="A9" s="250" t="s">
        <v>257</v>
      </c>
      <c r="B9" s="250"/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</row>
    <row r="10" spans="1:26" ht="18.75">
      <c r="A10" s="358" t="s">
        <v>258</v>
      </c>
      <c r="B10" s="358"/>
      <c r="C10" s="358"/>
      <c r="D10" s="358"/>
      <c r="E10" s="358"/>
      <c r="F10" s="358"/>
      <c r="G10" s="358"/>
      <c r="H10" s="358"/>
      <c r="I10" s="358"/>
      <c r="J10" s="358"/>
      <c r="K10" s="358"/>
      <c r="L10" s="358"/>
      <c r="M10" s="358"/>
      <c r="N10" s="358"/>
      <c r="O10" s="358"/>
      <c r="P10" s="358"/>
      <c r="Q10" s="358"/>
      <c r="R10" s="358"/>
      <c r="S10" s="358"/>
      <c r="T10" s="358"/>
      <c r="U10" s="358"/>
      <c r="V10" s="358"/>
      <c r="W10" s="358"/>
      <c r="X10" s="358"/>
      <c r="Y10" s="358"/>
      <c r="Z10" s="358"/>
    </row>
    <row r="11" spans="1:26">
      <c r="A11" s="359" t="s">
        <v>259</v>
      </c>
      <c r="B11" s="359"/>
      <c r="C11" s="359"/>
      <c r="D11" s="359"/>
      <c r="E11" s="359"/>
      <c r="F11" s="359"/>
      <c r="G11" s="359"/>
      <c r="H11" s="359"/>
      <c r="I11" s="359"/>
      <c r="J11" s="359"/>
      <c r="K11" s="359"/>
      <c r="L11" s="359"/>
      <c r="M11" s="359"/>
      <c r="N11" s="359"/>
      <c r="O11" s="359"/>
      <c r="P11" s="359"/>
      <c r="Q11" s="359"/>
      <c r="R11" s="359"/>
      <c r="S11" s="359"/>
      <c r="T11" s="359"/>
      <c r="U11" s="359"/>
      <c r="V11" s="359"/>
      <c r="W11" s="359"/>
      <c r="X11" s="359"/>
      <c r="Y11" s="359"/>
      <c r="Z11" s="359"/>
    </row>
    <row r="12" spans="1:26" s="14" customFormat="1" ht="12">
      <c r="A12" s="360"/>
      <c r="B12" s="361"/>
      <c r="C12" s="361"/>
      <c r="D12" s="361"/>
      <c r="E12" s="362" t="str">
        <f>'TODOS OS REPORTES'!D25</f>
        <v xml:space="preserve"> </v>
      </c>
      <c r="F12" s="362"/>
      <c r="G12" s="362"/>
      <c r="H12" s="362"/>
      <c r="I12" s="362"/>
      <c r="J12" s="363"/>
      <c r="K12" s="360" t="s">
        <v>260</v>
      </c>
      <c r="L12" s="361"/>
      <c r="M12" s="361"/>
      <c r="N12" s="361"/>
      <c r="O12" s="361"/>
      <c r="P12" s="361"/>
      <c r="Q12" s="364" t="str">
        <f>'TODOS OS REPORTES'!B6</f>
        <v xml:space="preserve"> </v>
      </c>
      <c r="R12" s="364"/>
      <c r="S12" s="364"/>
      <c r="T12" s="364"/>
      <c r="U12" s="364"/>
      <c r="V12" s="364"/>
      <c r="W12" s="364"/>
      <c r="X12" s="364"/>
      <c r="Y12" s="364"/>
      <c r="Z12" s="365"/>
    </row>
    <row r="13" spans="1:26" s="14" customFormat="1" ht="12.75">
      <c r="A13" s="366" t="s">
        <v>261</v>
      </c>
      <c r="B13" s="367"/>
      <c r="C13" s="367"/>
      <c r="D13" s="367"/>
      <c r="E13" s="367"/>
      <c r="F13" s="367"/>
      <c r="G13" s="367"/>
      <c r="H13" s="367"/>
      <c r="I13" s="367"/>
      <c r="J13" s="367"/>
      <c r="K13" s="367"/>
      <c r="L13" s="367"/>
      <c r="M13" s="367"/>
      <c r="N13" s="367"/>
      <c r="O13" s="367"/>
      <c r="P13" s="367"/>
      <c r="Q13" s="367"/>
      <c r="R13" s="367"/>
      <c r="S13" s="367"/>
      <c r="T13" s="367"/>
      <c r="U13" s="367"/>
      <c r="V13" s="367"/>
      <c r="W13" s="367"/>
      <c r="X13" s="367"/>
      <c r="Y13" s="367"/>
      <c r="Z13" s="368"/>
    </row>
    <row r="14" spans="1:26" s="14" customFormat="1" ht="12" customHeight="1">
      <c r="A14" s="301" t="s">
        <v>262</v>
      </c>
      <c r="B14" s="302"/>
      <c r="C14" s="302"/>
      <c r="D14" s="302"/>
      <c r="E14" s="302"/>
      <c r="F14" s="302"/>
      <c r="G14" s="303"/>
      <c r="H14" s="369" t="s">
        <v>263</v>
      </c>
      <c r="I14" s="370"/>
      <c r="J14" s="370"/>
      <c r="K14" s="370"/>
      <c r="L14" s="370"/>
      <c r="M14" s="370"/>
      <c r="N14" s="371" t="str">
        <f>'TODOS OS REPORTES'!F6</f>
        <v xml:space="preserve"> </v>
      </c>
      <c r="O14" s="372"/>
      <c r="P14" s="370" t="s">
        <v>264</v>
      </c>
      <c r="Q14" s="370"/>
      <c r="R14" s="302"/>
      <c r="S14" s="302"/>
      <c r="T14" s="303"/>
      <c r="U14" s="369" t="s">
        <v>265</v>
      </c>
      <c r="V14" s="370"/>
      <c r="W14" s="370"/>
      <c r="X14" s="370"/>
      <c r="Y14" s="370"/>
      <c r="Z14" s="373"/>
    </row>
    <row r="15" spans="1:26" s="14" customFormat="1" ht="12">
      <c r="A15" s="332" t="str">
        <f>'TODOS OS REPORTES'!E6</f>
        <v xml:space="preserve"> </v>
      </c>
      <c r="B15" s="306"/>
      <c r="C15" s="306"/>
      <c r="D15" s="306"/>
      <c r="E15" s="306"/>
      <c r="F15" s="306"/>
      <c r="G15" s="307"/>
      <c r="H15" s="334" t="s">
        <v>30</v>
      </c>
      <c r="I15" s="335"/>
      <c r="J15" s="335"/>
      <c r="K15" s="335"/>
      <c r="L15" s="335"/>
      <c r="M15" s="335"/>
      <c r="N15" s="335"/>
      <c r="O15" s="336"/>
      <c r="P15" s="337" t="str">
        <f>'TODOS OS REPORTES'!H6</f>
        <v xml:space="preserve"> </v>
      </c>
      <c r="Q15" s="337"/>
      <c r="R15" s="337"/>
      <c r="S15" s="337"/>
      <c r="T15" s="338"/>
      <c r="U15" s="44" t="str">
        <f>IF('TODOS OS REPORTES'!O6="SIM","X"," ")</f>
        <v xml:space="preserve"> </v>
      </c>
      <c r="V15" s="374" t="s">
        <v>266</v>
      </c>
      <c r="W15" s="374"/>
      <c r="X15" s="374"/>
      <c r="Y15" s="374"/>
      <c r="Z15" s="16" t="str">
        <f>IF('TODOS OS REPORTES'!O6="SIM",'TODOS OS REPORTES'!Q6," ")</f>
        <v xml:space="preserve"> </v>
      </c>
    </row>
    <row r="16" spans="1:26" s="14" customFormat="1" ht="12" customHeight="1">
      <c r="A16" s="333"/>
      <c r="B16" s="319"/>
      <c r="C16" s="319"/>
      <c r="D16" s="319"/>
      <c r="E16" s="319"/>
      <c r="F16" s="319"/>
      <c r="G16" s="320"/>
      <c r="H16" s="344" t="s">
        <v>267</v>
      </c>
      <c r="I16" s="345"/>
      <c r="J16" s="345"/>
      <c r="K16" s="345"/>
      <c r="L16" s="345"/>
      <c r="M16" s="345"/>
      <c r="N16" s="346" t="str">
        <f>'TODOS OS REPORTES'!G6</f>
        <v xml:space="preserve"> </v>
      </c>
      <c r="O16" s="347"/>
      <c r="P16" s="348" t="s">
        <v>30</v>
      </c>
      <c r="Q16" s="348"/>
      <c r="R16" s="349"/>
      <c r="S16" s="349"/>
      <c r="T16" s="350"/>
      <c r="U16" s="52" t="str">
        <f>IF('TODOS OS REPORTES'!O6="NÃO","X"," ")</f>
        <v xml:space="preserve"> </v>
      </c>
      <c r="V16" s="351" t="s">
        <v>268</v>
      </c>
      <c r="W16" s="351"/>
      <c r="X16" s="351"/>
      <c r="Y16" s="351"/>
      <c r="Z16" s="17"/>
    </row>
    <row r="17" spans="1:27" s="14" customFormat="1" ht="12">
      <c r="A17" s="265" t="s">
        <v>269</v>
      </c>
      <c r="B17" s="266"/>
      <c r="C17" s="266"/>
      <c r="D17" s="266"/>
      <c r="E17" s="266"/>
      <c r="F17" s="266"/>
      <c r="G17" s="323"/>
      <c r="H17" s="265" t="s">
        <v>270</v>
      </c>
      <c r="I17" s="266"/>
      <c r="J17" s="266"/>
      <c r="K17" s="343"/>
      <c r="L17" s="341" t="s">
        <v>271</v>
      </c>
      <c r="M17" s="342"/>
      <c r="N17" s="342"/>
      <c r="O17" s="342"/>
      <c r="P17" s="342"/>
      <c r="Q17" s="342"/>
      <c r="R17" s="342"/>
      <c r="S17" s="342"/>
      <c r="T17" s="343"/>
      <c r="U17" s="265" t="s">
        <v>272</v>
      </c>
      <c r="V17" s="266"/>
      <c r="W17" s="266"/>
      <c r="X17" s="266"/>
      <c r="Y17" s="266"/>
      <c r="Z17" s="323"/>
    </row>
    <row r="18" spans="1:27" s="14" customFormat="1" ht="12">
      <c r="A18" s="352" t="str">
        <f>'TODOS OS REPORTES'!D6</f>
        <v xml:space="preserve"> </v>
      </c>
      <c r="B18" s="353"/>
      <c r="C18" s="353"/>
      <c r="D18" s="353"/>
      <c r="E18" s="353"/>
      <c r="F18" s="353"/>
      <c r="G18" s="354"/>
      <c r="H18" s="355" t="str">
        <f>'TODOS OS REPORTES'!I6</f>
        <v xml:space="preserve"> </v>
      </c>
      <c r="I18" s="356"/>
      <c r="J18" s="356"/>
      <c r="K18" s="357"/>
      <c r="L18" s="271" t="str">
        <f>'TODOS OS REPORTES'!J6</f>
        <v xml:space="preserve"> </v>
      </c>
      <c r="M18" s="272"/>
      <c r="N18" s="272"/>
      <c r="O18" s="272"/>
      <c r="P18" s="272"/>
      <c r="Q18" s="272"/>
      <c r="R18" s="272"/>
      <c r="S18" s="272"/>
      <c r="T18" s="273"/>
      <c r="U18" s="18"/>
      <c r="V18" s="44" t="str">
        <f>IF('TODOS OS REPORTES'!L6="IMC","X"," ")</f>
        <v xml:space="preserve"> </v>
      </c>
      <c r="W18" s="339" t="s">
        <v>52</v>
      </c>
      <c r="X18" s="340"/>
      <c r="Y18" s="52" t="str">
        <f>IF('TODOS OS REPORTES'!L6="VMC","X"," ")</f>
        <v xml:space="preserve"> </v>
      </c>
      <c r="Z18" s="19" t="s">
        <v>273</v>
      </c>
    </row>
    <row r="19" spans="1:27" s="14" customFormat="1" ht="12">
      <c r="A19" s="317" t="s">
        <v>274</v>
      </c>
      <c r="B19" s="318"/>
      <c r="C19" s="318"/>
      <c r="D19" s="318"/>
      <c r="E19" s="304" t="str">
        <f>CONCATENATE('TODOS OS REPORTES'!M6," - ",'TODOS OS REPORTES'!N6)</f>
        <v xml:space="preserve">  -  </v>
      </c>
      <c r="F19" s="304"/>
      <c r="G19" s="304"/>
      <c r="H19" s="304"/>
      <c r="I19" s="304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4"/>
      <c r="V19" s="304"/>
      <c r="W19" s="304"/>
      <c r="X19" s="304"/>
      <c r="Y19" s="304"/>
      <c r="Z19" s="305"/>
    </row>
    <row r="20" spans="1:27" s="14" customFormat="1" ht="12">
      <c r="A20" s="325" t="s">
        <v>275</v>
      </c>
      <c r="B20" s="326"/>
      <c r="C20" s="326"/>
      <c r="D20" s="326"/>
      <c r="E20" s="319"/>
      <c r="F20" s="319"/>
      <c r="G20" s="319"/>
      <c r="H20" s="319"/>
      <c r="I20" s="319"/>
      <c r="J20" s="319"/>
      <c r="K20" s="319"/>
      <c r="L20" s="319"/>
      <c r="M20" s="319"/>
      <c r="N20" s="319"/>
      <c r="O20" s="319"/>
      <c r="P20" s="319"/>
      <c r="Q20" s="319"/>
      <c r="R20" s="319"/>
      <c r="S20" s="319"/>
      <c r="T20" s="319"/>
      <c r="U20" s="319"/>
      <c r="V20" s="319"/>
      <c r="W20" s="319"/>
      <c r="X20" s="319"/>
      <c r="Y20" s="319"/>
      <c r="Z20" s="320"/>
    </row>
    <row r="21" spans="1:27" s="14" customFormat="1" ht="15" customHeight="1">
      <c r="A21" s="265" t="s">
        <v>276</v>
      </c>
      <c r="B21" s="266"/>
      <c r="C21" s="266"/>
      <c r="D21" s="266"/>
      <c r="E21" s="266"/>
      <c r="F21" s="266"/>
      <c r="G21" s="266"/>
      <c r="H21" s="266"/>
      <c r="I21" s="266"/>
      <c r="J21" s="323"/>
      <c r="K21" s="324" t="s">
        <v>277</v>
      </c>
      <c r="L21" s="266"/>
      <c r="M21" s="266"/>
      <c r="N21" s="266"/>
      <c r="O21" s="266"/>
      <c r="P21" s="266"/>
      <c r="Q21" s="266"/>
      <c r="R21" s="323"/>
      <c r="S21" s="265" t="s">
        <v>278</v>
      </c>
      <c r="T21" s="266"/>
      <c r="U21" s="266"/>
      <c r="V21" s="266"/>
      <c r="W21" s="266"/>
      <c r="X21" s="266"/>
      <c r="Y21" s="266"/>
      <c r="Z21" s="323"/>
    </row>
    <row r="22" spans="1:27" s="14" customFormat="1" ht="12" customHeight="1">
      <c r="A22" s="271" t="str">
        <f>'TODOS OS REPORTES'!P6</f>
        <v xml:space="preserve"> </v>
      </c>
      <c r="B22" s="272"/>
      <c r="C22" s="272"/>
      <c r="D22" s="272"/>
      <c r="E22" s="272"/>
      <c r="F22" s="272"/>
      <c r="G22" s="272"/>
      <c r="H22" s="272"/>
      <c r="I22" s="272"/>
      <c r="J22" s="273"/>
      <c r="K22" s="312" t="s">
        <v>279</v>
      </c>
      <c r="L22" s="313"/>
      <c r="M22" s="313"/>
      <c r="N22" s="313"/>
      <c r="O22" s="313"/>
      <c r="P22" s="313"/>
      <c r="Q22" s="327" t="str">
        <f>'TODOS OS REPORTES'!S6</f>
        <v xml:space="preserve"> </v>
      </c>
      <c r="R22" s="328"/>
      <c r="S22" s="329" t="str">
        <f>'TODOS OS REPORTES'!R6</f>
        <v xml:space="preserve"> </v>
      </c>
      <c r="T22" s="330"/>
      <c r="U22" s="330"/>
      <c r="V22" s="330"/>
      <c r="W22" s="330"/>
      <c r="X22" s="330"/>
      <c r="Y22" s="330"/>
      <c r="Z22" s="328"/>
    </row>
    <row r="23" spans="1:27" s="14" customFormat="1" ht="15" customHeight="1">
      <c r="A23" s="265" t="s">
        <v>280</v>
      </c>
      <c r="B23" s="266"/>
      <c r="C23" s="266"/>
      <c r="D23" s="266"/>
      <c r="E23" s="266"/>
      <c r="F23" s="266"/>
      <c r="G23" s="266"/>
      <c r="H23" s="321" t="s">
        <v>281</v>
      </c>
      <c r="I23" s="321"/>
      <c r="J23" s="322" t="str">
        <f>'TODOS OS REPORTES'!AG6</f>
        <v xml:space="preserve"> </v>
      </c>
      <c r="K23" s="322"/>
      <c r="L23" s="322"/>
      <c r="M23" s="322"/>
      <c r="N23" s="321" t="s">
        <v>282</v>
      </c>
      <c r="O23" s="321"/>
      <c r="P23" s="322" t="str">
        <f>'TODOS OS REPORTES'!AH6</f>
        <v xml:space="preserve"> </v>
      </c>
      <c r="Q23" s="322"/>
      <c r="R23" s="321" t="s">
        <v>283</v>
      </c>
      <c r="S23" s="321"/>
      <c r="T23" s="321"/>
      <c r="U23" s="322" t="str">
        <f>'TODOS OS REPORTES'!AK6</f>
        <v xml:space="preserve"> </v>
      </c>
      <c r="V23" s="322"/>
      <c r="W23" s="322"/>
      <c r="X23" s="20" t="s">
        <v>284</v>
      </c>
      <c r="Y23" s="322" t="str">
        <f>'TODOS OS REPORTES'!AL6</f>
        <v xml:space="preserve"> </v>
      </c>
      <c r="Z23" s="331"/>
    </row>
    <row r="24" spans="1:27" s="14" customFormat="1" ht="12">
      <c r="A24" s="314" t="s">
        <v>285</v>
      </c>
      <c r="B24" s="315"/>
      <c r="C24" s="315"/>
      <c r="D24" s="315"/>
      <c r="E24" s="315"/>
      <c r="F24" s="315"/>
      <c r="G24" s="315"/>
      <c r="H24" s="295" t="s">
        <v>286</v>
      </c>
      <c r="I24" s="295"/>
      <c r="J24" s="295"/>
      <c r="K24" s="316" t="str">
        <f>'TODOS OS REPORTES'!AI6</f>
        <v xml:space="preserve"> </v>
      </c>
      <c r="L24" s="316"/>
      <c r="M24" s="316"/>
      <c r="N24" s="67" t="s">
        <v>287</v>
      </c>
      <c r="O24" s="316" t="str">
        <f>'TODOS OS REPORTES'!AJ6</f>
        <v xml:space="preserve"> </v>
      </c>
      <c r="P24" s="316"/>
      <c r="Q24" s="316"/>
      <c r="R24" s="316"/>
      <c r="S24" s="316"/>
      <c r="T24" s="316"/>
      <c r="U24" s="295" t="s">
        <v>288</v>
      </c>
      <c r="V24" s="295"/>
      <c r="W24" s="295"/>
      <c r="X24" s="295"/>
      <c r="Y24" s="295"/>
      <c r="Z24" s="21" t="str">
        <f>'TODOS OS REPORTES'!AF6</f>
        <v xml:space="preserve"> </v>
      </c>
    </row>
    <row r="25" spans="1:27" s="14" customFormat="1" ht="12">
      <c r="A25" s="265" t="s">
        <v>289</v>
      </c>
      <c r="B25" s="266"/>
      <c r="C25" s="266"/>
      <c r="D25" s="266"/>
      <c r="E25" s="266"/>
      <c r="F25" s="266"/>
      <c r="G25" s="266"/>
      <c r="H25" s="304" t="str">
        <f>'TODOS OS REPORTES'!AB6</f>
        <v xml:space="preserve"> </v>
      </c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4"/>
      <c r="Y25" s="304"/>
      <c r="Z25" s="305"/>
    </row>
    <row r="26" spans="1:27" s="14" customFormat="1" ht="12">
      <c r="A26" s="308" t="s">
        <v>290</v>
      </c>
      <c r="B26" s="281"/>
      <c r="C26" s="281"/>
      <c r="D26" s="281"/>
      <c r="E26" s="281"/>
      <c r="F26" s="281"/>
      <c r="G26" s="281"/>
      <c r="H26" s="306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6"/>
      <c r="W26" s="306"/>
      <c r="X26" s="306"/>
      <c r="Y26" s="306"/>
      <c r="Z26" s="307"/>
    </row>
    <row r="27" spans="1:27" s="14" customFormat="1" ht="12" customHeight="1">
      <c r="A27" s="309" t="s">
        <v>291</v>
      </c>
      <c r="B27" s="310"/>
      <c r="C27" s="310"/>
      <c r="D27" s="310"/>
      <c r="E27" s="310"/>
      <c r="F27" s="310"/>
      <c r="G27" s="310"/>
      <c r="H27" s="310"/>
      <c r="I27" s="310"/>
      <c r="J27" s="310"/>
      <c r="K27" s="310"/>
      <c r="L27" s="310"/>
      <c r="M27" s="310"/>
      <c r="N27" s="310"/>
      <c r="O27" s="310"/>
      <c r="P27" s="310"/>
      <c r="Q27" s="310"/>
      <c r="R27" s="310"/>
      <c r="S27" s="310"/>
      <c r="T27" s="310"/>
      <c r="U27" s="310"/>
      <c r="V27" s="310"/>
      <c r="W27" s="310"/>
      <c r="X27" s="310"/>
      <c r="Y27" s="310"/>
      <c r="Z27" s="311"/>
    </row>
    <row r="28" spans="1:27" s="14" customFormat="1" ht="12.75">
      <c r="A28" s="268" t="s">
        <v>292</v>
      </c>
      <c r="B28" s="269"/>
      <c r="C28" s="269"/>
      <c r="D28" s="269"/>
      <c r="E28" s="269"/>
      <c r="F28" s="269"/>
      <c r="G28" s="269"/>
      <c r="H28" s="269"/>
      <c r="I28" s="269"/>
      <c r="J28" s="269"/>
      <c r="K28" s="269"/>
      <c r="L28" s="269"/>
      <c r="M28" s="269"/>
      <c r="N28" s="269"/>
      <c r="O28" s="269"/>
      <c r="P28" s="269"/>
      <c r="Q28" s="269"/>
      <c r="R28" s="269"/>
      <c r="S28" s="269"/>
      <c r="T28" s="269"/>
      <c r="U28" s="269"/>
      <c r="V28" s="269"/>
      <c r="W28" s="269"/>
      <c r="X28" s="269"/>
      <c r="Y28" s="269"/>
      <c r="Z28" s="270"/>
    </row>
    <row r="29" spans="1:27" s="14" customFormat="1" ht="12" customHeight="1">
      <c r="A29" s="298" t="s">
        <v>293</v>
      </c>
      <c r="B29" s="299"/>
      <c r="C29" s="299"/>
      <c r="D29" s="299"/>
      <c r="E29" s="299"/>
      <c r="F29" s="299"/>
      <c r="G29" s="299"/>
      <c r="H29" s="299"/>
      <c r="I29" s="299"/>
      <c r="J29" s="299"/>
      <c r="K29" s="299"/>
      <c r="L29" s="300"/>
      <c r="M29" s="301" t="s">
        <v>294</v>
      </c>
      <c r="N29" s="302"/>
      <c r="O29" s="302"/>
      <c r="P29" s="302"/>
      <c r="Q29" s="302"/>
      <c r="R29" s="302"/>
      <c r="S29" s="303"/>
      <c r="T29" s="302" t="s">
        <v>295</v>
      </c>
      <c r="U29" s="302"/>
      <c r="V29" s="302"/>
      <c r="W29" s="302"/>
      <c r="X29" s="302"/>
      <c r="Y29" s="302"/>
      <c r="Z29" s="303"/>
    </row>
    <row r="30" spans="1:27" s="14" customFormat="1" ht="12">
      <c r="A30" s="297" t="str">
        <f>'TODOS OS REPORTES'!Q6</f>
        <v xml:space="preserve"> </v>
      </c>
      <c r="B30" s="294"/>
      <c r="C30" s="294"/>
      <c r="D30" s="294"/>
      <c r="E30" s="294"/>
      <c r="F30" s="294"/>
      <c r="G30" s="294"/>
      <c r="H30" s="294"/>
      <c r="I30" s="294"/>
      <c r="J30" s="294"/>
      <c r="K30" s="294"/>
      <c r="L30" s="294"/>
      <c r="M30" s="22"/>
      <c r="N30" s="13"/>
      <c r="O30" s="13"/>
      <c r="P30" s="13"/>
      <c r="Q30" s="13"/>
      <c r="R30" s="13"/>
      <c r="S30" s="17"/>
      <c r="T30" s="292" t="s">
        <v>296</v>
      </c>
      <c r="U30" s="292"/>
      <c r="V30" s="292"/>
      <c r="W30" s="292"/>
      <c r="X30" s="292"/>
      <c r="Y30" s="292"/>
      <c r="Z30" s="293"/>
    </row>
    <row r="31" spans="1:27" s="14" customFormat="1" ht="12">
      <c r="A31" s="280" t="s">
        <v>297</v>
      </c>
      <c r="B31" s="281"/>
      <c r="C31" s="281"/>
      <c r="D31" s="281"/>
      <c r="E31" s="281"/>
      <c r="F31" s="281"/>
      <c r="G31" s="281"/>
      <c r="H31" s="281"/>
      <c r="I31" s="281"/>
      <c r="J31" s="281"/>
      <c r="K31" s="281"/>
      <c r="L31" s="296"/>
      <c r="M31" s="291" t="s">
        <v>298</v>
      </c>
      <c r="N31" s="292"/>
      <c r="O31" s="292"/>
      <c r="P31" s="292"/>
      <c r="Q31" s="293"/>
      <c r="R31" s="15" t="str">
        <f>IF(S22&gt;0,"X"," ")</f>
        <v>X</v>
      </c>
      <c r="S31" s="17"/>
      <c r="T31" s="13"/>
      <c r="U31" s="13"/>
      <c r="V31" s="13"/>
      <c r="W31" s="13"/>
      <c r="X31" s="13"/>
      <c r="Y31" s="13"/>
      <c r="Z31" s="17"/>
    </row>
    <row r="32" spans="1:27" s="14" customFormat="1" ht="12">
      <c r="A32" s="22"/>
      <c r="B32" s="15" t="str">
        <f>IF('TODOS OS REPORTES'!U6="MODO C","X"," ")</f>
        <v xml:space="preserve"> </v>
      </c>
      <c r="C32" s="280" t="s">
        <v>299</v>
      </c>
      <c r="D32" s="296"/>
      <c r="E32" s="16" t="str">
        <f>IF('TODOS OS REPORTES'!U6="PILOTO","X"," ")</f>
        <v xml:space="preserve"> </v>
      </c>
      <c r="F32" s="280" t="s">
        <v>300</v>
      </c>
      <c r="G32" s="281"/>
      <c r="H32" s="296"/>
      <c r="I32" s="15" t="str">
        <f>IF('TODOS OS REPORTES'!U6="ADS","X"," ")</f>
        <v xml:space="preserve"> </v>
      </c>
      <c r="J32" s="280" t="s">
        <v>301</v>
      </c>
      <c r="K32" s="281"/>
      <c r="L32" s="281"/>
      <c r="M32" s="23"/>
      <c r="N32" s="24"/>
      <c r="O32" s="24"/>
      <c r="P32" s="24"/>
      <c r="Q32" s="24"/>
      <c r="R32" s="25"/>
      <c r="S32" s="17"/>
      <c r="T32" s="13"/>
      <c r="U32" s="15" t="str">
        <f>IF(MID('TODOS OS REPORTES'!Q6,3,1)="0","X"," ")</f>
        <v xml:space="preserve"> </v>
      </c>
      <c r="V32" s="280" t="s">
        <v>302</v>
      </c>
      <c r="W32" s="281"/>
      <c r="X32" s="281"/>
      <c r="Y32" s="13"/>
      <c r="Z32" s="13"/>
      <c r="AA32" s="26"/>
    </row>
    <row r="33" spans="1:27" s="14" customFormat="1" ht="12">
      <c r="A33" s="22"/>
      <c r="B33" s="27"/>
      <c r="C33" s="28"/>
      <c r="D33" s="28"/>
      <c r="E33" s="27"/>
      <c r="F33" s="28"/>
      <c r="G33" s="28"/>
      <c r="H33" s="28"/>
      <c r="I33" s="27"/>
      <c r="J33" s="28"/>
      <c r="K33" s="28"/>
      <c r="L33" s="28"/>
      <c r="M33" s="291" t="s">
        <v>303</v>
      </c>
      <c r="N33" s="292"/>
      <c r="O33" s="292"/>
      <c r="P33" s="292"/>
      <c r="Q33" s="293"/>
      <c r="R33" s="15" t="str">
        <f>IF(S22&lt;0,"X"," ")</f>
        <v xml:space="preserve"> </v>
      </c>
      <c r="S33" s="17"/>
      <c r="T33" s="13"/>
      <c r="U33" s="27"/>
      <c r="V33" s="28"/>
      <c r="W33" s="28"/>
      <c r="X33" s="28"/>
      <c r="Y33" s="13"/>
      <c r="Z33" s="28"/>
      <c r="AA33" s="26"/>
    </row>
    <row r="34" spans="1:27" s="14" customFormat="1" ht="12">
      <c r="A34" s="13"/>
      <c r="B34" s="13"/>
      <c r="C34" s="15" t="str">
        <f>IF(AND('TODOS OS REPORTES'!U6&lt;&gt;"MODO C",'TODOS OS REPORTES'!U6&lt;&gt;"PILOTO",'TODOS OS REPORTES'!U6&lt;&gt;"ADS"),"X"," ")</f>
        <v>X</v>
      </c>
      <c r="D34" s="13" t="s">
        <v>304</v>
      </c>
      <c r="E34" s="294" t="str">
        <f>IF(C34="X",'TODOS OS REPORTES'!U6," ")</f>
        <v xml:space="preserve"> </v>
      </c>
      <c r="F34" s="294"/>
      <c r="G34" s="294"/>
      <c r="H34" s="294"/>
      <c r="I34" s="294"/>
      <c r="J34" s="294"/>
      <c r="K34" s="294"/>
      <c r="L34" s="294"/>
      <c r="M34" s="23"/>
      <c r="N34" s="24"/>
      <c r="O34" s="24"/>
      <c r="P34" s="24"/>
      <c r="Q34" s="24"/>
      <c r="R34" s="27"/>
      <c r="S34" s="13"/>
      <c r="T34" s="22"/>
      <c r="U34" s="15" t="str">
        <f>IF(MID('TODOS OS REPORTES'!Q6,3,1)&lt;&gt;"0","X"," ")</f>
        <v>X</v>
      </c>
      <c r="V34" s="280" t="s">
        <v>268</v>
      </c>
      <c r="W34" s="281"/>
      <c r="X34" s="281"/>
      <c r="Y34" s="13"/>
      <c r="Z34" s="13"/>
      <c r="AA34" s="26"/>
    </row>
    <row r="35" spans="1:27" s="14" customFormat="1" ht="12">
      <c r="A35" s="29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1"/>
      <c r="N35" s="32"/>
      <c r="O35" s="32"/>
      <c r="P35" s="32"/>
      <c r="Q35" s="32"/>
      <c r="R35" s="33"/>
      <c r="S35" s="30"/>
      <c r="T35" s="29"/>
      <c r="U35" s="30"/>
      <c r="V35" s="30"/>
      <c r="W35" s="30"/>
      <c r="X35" s="30"/>
      <c r="Y35" s="30"/>
      <c r="Z35" s="30"/>
      <c r="AA35" s="26"/>
    </row>
    <row r="36" spans="1:27" s="14" customFormat="1" ht="12.75">
      <c r="A36" s="282" t="s">
        <v>305</v>
      </c>
      <c r="B36" s="283"/>
      <c r="C36" s="283"/>
      <c r="D36" s="283"/>
      <c r="E36" s="283"/>
      <c r="F36" s="283"/>
      <c r="G36" s="283"/>
      <c r="H36" s="283"/>
      <c r="I36" s="283"/>
      <c r="J36" s="283"/>
      <c r="K36" s="283"/>
      <c r="L36" s="283"/>
      <c r="M36" s="283"/>
      <c r="N36" s="283"/>
      <c r="O36" s="283"/>
      <c r="P36" s="283"/>
      <c r="Q36" s="283"/>
      <c r="R36" s="283"/>
      <c r="S36" s="283"/>
      <c r="T36" s="283"/>
      <c r="U36" s="283"/>
      <c r="V36" s="283"/>
      <c r="W36" s="283"/>
      <c r="X36" s="283"/>
      <c r="Y36" s="283"/>
      <c r="Z36" s="284"/>
    </row>
    <row r="37" spans="1:27" s="14" customFormat="1" ht="23.25" customHeight="1">
      <c r="A37" s="285" t="s">
        <v>306</v>
      </c>
      <c r="B37" s="286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  <c r="Z37" s="287"/>
    </row>
    <row r="38" spans="1:27" s="14" customFormat="1" ht="120" customHeight="1">
      <c r="A38" s="288" t="str">
        <f>'TODOS OS REPORTES'!AC6</f>
        <v xml:space="preserve"> </v>
      </c>
      <c r="B38" s="289"/>
      <c r="C38" s="289"/>
      <c r="D38" s="289"/>
      <c r="E38" s="289"/>
      <c r="F38" s="289"/>
      <c r="G38" s="289"/>
      <c r="H38" s="289"/>
      <c r="I38" s="289"/>
      <c r="J38" s="289"/>
      <c r="K38" s="289"/>
      <c r="L38" s="289"/>
      <c r="M38" s="289"/>
      <c r="N38" s="289"/>
      <c r="O38" s="289"/>
      <c r="P38" s="289"/>
      <c r="Q38" s="289"/>
      <c r="R38" s="289"/>
      <c r="S38" s="289"/>
      <c r="T38" s="289"/>
      <c r="U38" s="289"/>
      <c r="V38" s="289"/>
      <c r="W38" s="289"/>
      <c r="X38" s="289"/>
      <c r="Y38" s="289"/>
      <c r="Z38" s="290"/>
    </row>
    <row r="39" spans="1:27" s="14" customFormat="1" ht="12">
      <c r="A39" s="274" t="s">
        <v>307</v>
      </c>
      <c r="B39" s="275"/>
      <c r="C39" s="275"/>
      <c r="D39" s="275"/>
      <c r="E39" s="275"/>
      <c r="F39" s="275"/>
      <c r="G39" s="275"/>
      <c r="H39" s="275"/>
      <c r="I39" s="275"/>
      <c r="J39" s="275"/>
      <c r="K39" s="275"/>
      <c r="L39" s="275"/>
      <c r="M39" s="275"/>
      <c r="N39" s="275"/>
      <c r="O39" s="275"/>
      <c r="P39" s="275"/>
      <c r="Q39" s="275"/>
      <c r="R39" s="275"/>
      <c r="S39" s="275"/>
      <c r="T39" s="275"/>
      <c r="U39" s="275"/>
      <c r="V39" s="275"/>
      <c r="W39" s="275"/>
      <c r="X39" s="275"/>
      <c r="Y39" s="275"/>
      <c r="Z39" s="276"/>
    </row>
    <row r="40" spans="1:27" s="14" customFormat="1" ht="60" customHeight="1">
      <c r="A40" s="277" t="str">
        <f>'TODOS OS REPORTES'!AD6</f>
        <v xml:space="preserve"> </v>
      </c>
      <c r="B40" s="278"/>
      <c r="C40" s="278"/>
      <c r="D40" s="278"/>
      <c r="E40" s="278"/>
      <c r="F40" s="278"/>
      <c r="G40" s="278"/>
      <c r="H40" s="278"/>
      <c r="I40" s="278"/>
      <c r="J40" s="278"/>
      <c r="K40" s="278"/>
      <c r="L40" s="278"/>
      <c r="M40" s="278"/>
      <c r="N40" s="278"/>
      <c r="O40" s="278"/>
      <c r="P40" s="278"/>
      <c r="Q40" s="278"/>
      <c r="R40" s="278"/>
      <c r="S40" s="278"/>
      <c r="T40" s="278"/>
      <c r="U40" s="278"/>
      <c r="V40" s="278"/>
      <c r="W40" s="278"/>
      <c r="X40" s="278"/>
      <c r="Y40" s="278"/>
      <c r="Z40" s="279"/>
    </row>
    <row r="41" spans="1:27" s="13" customFormat="1">
      <c r="B41" s="267" t="s">
        <v>308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  <c r="S41" s="267"/>
      <c r="T41" s="267"/>
      <c r="U41" s="267"/>
      <c r="V41" s="267"/>
      <c r="W41" s="267"/>
      <c r="X41" s="267"/>
      <c r="Y41" s="267"/>
    </row>
    <row r="42" spans="1:27" s="13" customFormat="1">
      <c r="B42" s="252" t="s">
        <v>309</v>
      </c>
      <c r="C42" s="252"/>
      <c r="D42" s="252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2"/>
      <c r="R42" s="252"/>
      <c r="S42" s="252"/>
      <c r="T42" s="252"/>
      <c r="U42" s="252"/>
      <c r="V42" s="252"/>
      <c r="W42" s="252"/>
      <c r="X42" s="252"/>
      <c r="Y42" s="252"/>
    </row>
    <row r="43" spans="1:27" s="13" customFormat="1">
      <c r="B43" s="252" t="s">
        <v>223</v>
      </c>
      <c r="C43" s="252"/>
      <c r="D43" s="252"/>
      <c r="E43" s="252"/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2"/>
      <c r="Q43" s="252"/>
      <c r="R43" s="252"/>
      <c r="S43" s="252"/>
      <c r="T43" s="252"/>
      <c r="U43" s="252"/>
      <c r="V43" s="252"/>
      <c r="W43" s="252"/>
      <c r="X43" s="252"/>
      <c r="Y43" s="252"/>
    </row>
    <row r="44" spans="1:27" s="13" customFormat="1">
      <c r="B44" s="252" t="s">
        <v>310</v>
      </c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52"/>
      <c r="W44" s="252"/>
      <c r="X44" s="252"/>
      <c r="Y44" s="252"/>
    </row>
    <row r="45" spans="1:27" s="13" customFormat="1">
      <c r="B45" s="252" t="s">
        <v>311</v>
      </c>
      <c r="C45" s="252"/>
      <c r="D45" s="252"/>
      <c r="E45" s="252"/>
      <c r="F45" s="252"/>
      <c r="G45" s="252"/>
      <c r="H45" s="252"/>
      <c r="I45" s="252"/>
      <c r="J45" s="252"/>
      <c r="K45" s="252"/>
      <c r="L45" s="252"/>
      <c r="M45" s="252"/>
      <c r="N45" s="252"/>
      <c r="O45" s="252"/>
      <c r="P45" s="252"/>
      <c r="Q45" s="252"/>
      <c r="R45" s="252"/>
      <c r="S45" s="252"/>
      <c r="T45" s="252"/>
      <c r="U45" s="252"/>
      <c r="V45" s="252"/>
      <c r="W45" s="252"/>
      <c r="X45" s="252"/>
      <c r="Y45" s="28"/>
    </row>
    <row r="46" spans="1:27" s="13" customFormat="1">
      <c r="B46" s="252" t="s">
        <v>312</v>
      </c>
      <c r="C46" s="252"/>
      <c r="D46" s="252"/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2"/>
      <c r="R46" s="252"/>
      <c r="S46" s="252"/>
      <c r="T46" s="252"/>
      <c r="U46" s="252"/>
      <c r="V46" s="252"/>
      <c r="W46" s="252"/>
      <c r="X46" s="252"/>
      <c r="Y46" s="28"/>
    </row>
    <row r="47" spans="1:27" s="14" customFormat="1" ht="12"/>
    <row r="48" spans="1:27" s="14" customFormat="1" ht="12"/>
    <row r="49" s="14" customFormat="1" ht="12"/>
    <row r="50" s="14" customFormat="1" ht="12"/>
  </sheetData>
  <mergeCells count="88">
    <mergeCell ref="N8:P8"/>
    <mergeCell ref="A1:M5"/>
    <mergeCell ref="N1:P5"/>
    <mergeCell ref="Q1:Z5"/>
    <mergeCell ref="A6:Z6"/>
    <mergeCell ref="N7:P7"/>
    <mergeCell ref="A10:Z10"/>
    <mergeCell ref="A11:Z11"/>
    <mergeCell ref="A12:D12"/>
    <mergeCell ref="E12:J12"/>
    <mergeCell ref="K12:P12"/>
    <mergeCell ref="Q12:Z12"/>
    <mergeCell ref="A13:Z13"/>
    <mergeCell ref="A14:G14"/>
    <mergeCell ref="H14:M14"/>
    <mergeCell ref="N14:O14"/>
    <mergeCell ref="P14:T14"/>
    <mergeCell ref="U14:Z14"/>
    <mergeCell ref="H15:O15"/>
    <mergeCell ref="P15:T15"/>
    <mergeCell ref="V15:Y15"/>
    <mergeCell ref="H16:M16"/>
    <mergeCell ref="U17:Z17"/>
    <mergeCell ref="H17:K17"/>
    <mergeCell ref="N16:O16"/>
    <mergeCell ref="P16:T16"/>
    <mergeCell ref="V16:Y16"/>
    <mergeCell ref="A17:G17"/>
    <mergeCell ref="R23:T23"/>
    <mergeCell ref="U23:W23"/>
    <mergeCell ref="P23:Q23"/>
    <mergeCell ref="A19:D19"/>
    <mergeCell ref="E19:Z20"/>
    <mergeCell ref="A20:D20"/>
    <mergeCell ref="A21:J21"/>
    <mergeCell ref="K21:R21"/>
    <mergeCell ref="A18:G18"/>
    <mergeCell ref="H18:K18"/>
    <mergeCell ref="L18:T18"/>
    <mergeCell ref="L17:T17"/>
    <mergeCell ref="W18:X18"/>
    <mergeCell ref="A29:L29"/>
    <mergeCell ref="M29:S29"/>
    <mergeCell ref="T29:Z29"/>
    <mergeCell ref="S21:Z21"/>
    <mergeCell ref="A23:G23"/>
    <mergeCell ref="H23:I23"/>
    <mergeCell ref="J23:M23"/>
    <mergeCell ref="N23:O23"/>
    <mergeCell ref="A22:J22"/>
    <mergeCell ref="K22:P22"/>
    <mergeCell ref="Q22:R22"/>
    <mergeCell ref="S22:Z22"/>
    <mergeCell ref="Y23:Z23"/>
    <mergeCell ref="A25:G25"/>
    <mergeCell ref="H25:Z26"/>
    <mergeCell ref="B46:X46"/>
    <mergeCell ref="A30:L30"/>
    <mergeCell ref="T30:Z30"/>
    <mergeCell ref="A31:L31"/>
    <mergeCell ref="M31:Q31"/>
    <mergeCell ref="C32:D32"/>
    <mergeCell ref="F32:H32"/>
    <mergeCell ref="J32:L32"/>
    <mergeCell ref="V32:X32"/>
    <mergeCell ref="M33:Q33"/>
    <mergeCell ref="E34:L34"/>
    <mergeCell ref="V34:X34"/>
    <mergeCell ref="A36:Z36"/>
    <mergeCell ref="A37:Z37"/>
    <mergeCell ref="A38:Z38"/>
    <mergeCell ref="B45:X45"/>
    <mergeCell ref="A9:Z9"/>
    <mergeCell ref="B41:Y41"/>
    <mergeCell ref="B42:Y42"/>
    <mergeCell ref="B43:Y43"/>
    <mergeCell ref="B44:Y44"/>
    <mergeCell ref="A39:Z39"/>
    <mergeCell ref="A40:Z40"/>
    <mergeCell ref="A26:G26"/>
    <mergeCell ref="A27:Z27"/>
    <mergeCell ref="A28:Z28"/>
    <mergeCell ref="A24:G24"/>
    <mergeCell ref="H24:J24"/>
    <mergeCell ref="K24:M24"/>
    <mergeCell ref="O24:T24"/>
    <mergeCell ref="U24:Y24"/>
    <mergeCell ref="A15:G16"/>
  </mergeCells>
  <phoneticPr fontId="1" type="noConversion"/>
  <pageMargins left="0.511811024" right="0.511811024" top="0.78740157499999996" bottom="0.78740157499999996" header="0.31496062000000002" footer="0.31496062000000002"/>
  <pageSetup paperSize="9" scale="93" orientation="portrait" r:id="rId1"/>
  <colBreaks count="1" manualBreakCount="1">
    <brk id="26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50"/>
  <sheetViews>
    <sheetView view="pageBreakPreview" zoomScaleSheetLayoutView="100" workbookViewId="0">
      <selection activeCell="N8" sqref="N8:P8"/>
    </sheetView>
  </sheetViews>
  <sheetFormatPr defaultRowHeight="15"/>
  <cols>
    <col min="1" max="3" width="2.140625" customWidth="1"/>
    <col min="4" max="4" width="6.85546875" customWidth="1"/>
    <col min="5" max="6" width="2.140625" customWidth="1"/>
    <col min="7" max="7" width="3.28515625" customWidth="1"/>
    <col min="8" max="8" width="6.42578125" customWidth="1"/>
    <col min="9" max="11" width="2.140625" customWidth="1"/>
    <col min="12" max="12" width="2.85546875" customWidth="1"/>
    <col min="13" max="13" width="4.140625" customWidth="1"/>
    <col min="14" max="14" width="4.28515625" customWidth="1"/>
    <col min="15" max="15" width="7.140625" customWidth="1"/>
    <col min="16" max="16" width="6.42578125" customWidth="1"/>
    <col min="17" max="17" width="5" customWidth="1"/>
    <col min="18" max="19" width="2.140625" customWidth="1"/>
    <col min="20" max="20" width="5.7109375" customWidth="1"/>
    <col min="21" max="23" width="2.140625" customWidth="1"/>
    <col min="24" max="24" width="6.42578125" customWidth="1"/>
    <col min="25" max="25" width="2.42578125" customWidth="1"/>
    <col min="26" max="26" width="9.7109375" customWidth="1"/>
  </cols>
  <sheetData>
    <row r="1" spans="1:26" ht="15" customHeight="1">
      <c r="A1" s="253"/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4"/>
      <c r="N1" s="255" t="s">
        <v>256</v>
      </c>
      <c r="O1" s="256"/>
      <c r="P1" s="257"/>
      <c r="Q1" s="264"/>
      <c r="R1" s="253"/>
      <c r="S1" s="253"/>
      <c r="T1" s="253"/>
      <c r="U1" s="253"/>
      <c r="V1" s="253"/>
      <c r="W1" s="253"/>
      <c r="X1" s="253"/>
      <c r="Y1" s="253"/>
      <c r="Z1" s="253"/>
    </row>
    <row r="2" spans="1:26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4"/>
      <c r="N2" s="258"/>
      <c r="O2" s="259"/>
      <c r="P2" s="260"/>
      <c r="Q2" s="264"/>
      <c r="R2" s="253"/>
      <c r="S2" s="253"/>
      <c r="T2" s="253"/>
      <c r="U2" s="253"/>
      <c r="V2" s="253"/>
      <c r="W2" s="253"/>
      <c r="X2" s="253"/>
      <c r="Y2" s="253"/>
      <c r="Z2" s="253"/>
    </row>
    <row r="3" spans="1:26">
      <c r="A3" s="253"/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4"/>
      <c r="N3" s="258"/>
      <c r="O3" s="259"/>
      <c r="P3" s="260"/>
      <c r="Q3" s="264"/>
      <c r="R3" s="253"/>
      <c r="S3" s="253"/>
      <c r="T3" s="253"/>
      <c r="U3" s="253"/>
      <c r="V3" s="253"/>
      <c r="W3" s="253"/>
      <c r="X3" s="253"/>
      <c r="Y3" s="253"/>
      <c r="Z3" s="253"/>
    </row>
    <row r="4" spans="1:26">
      <c r="A4" s="253"/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4"/>
      <c r="N4" s="258"/>
      <c r="O4" s="259"/>
      <c r="P4" s="260"/>
      <c r="Q4" s="264"/>
      <c r="R4" s="253"/>
      <c r="S4" s="253"/>
      <c r="T4" s="253"/>
      <c r="U4" s="253"/>
      <c r="V4" s="253"/>
      <c r="W4" s="253"/>
      <c r="X4" s="253"/>
      <c r="Y4" s="253"/>
      <c r="Z4" s="253"/>
    </row>
    <row r="5" spans="1:26" ht="22.5" customHeight="1" thickBot="1">
      <c r="A5" s="253"/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4"/>
      <c r="N5" s="261"/>
      <c r="O5" s="262"/>
      <c r="P5" s="263"/>
      <c r="Q5" s="264"/>
      <c r="R5" s="253"/>
      <c r="S5" s="253"/>
      <c r="T5" s="253"/>
      <c r="U5" s="253"/>
      <c r="V5" s="253"/>
      <c r="W5" s="253"/>
      <c r="X5" s="253"/>
      <c r="Y5" s="253"/>
      <c r="Z5" s="253"/>
    </row>
    <row r="6" spans="1:26">
      <c r="A6" s="253"/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</row>
    <row r="7" spans="1:26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51" t="str">
        <f>'TODOS OS REPORTES'!Z7</f>
        <v xml:space="preserve"> </v>
      </c>
      <c r="O7" s="251"/>
      <c r="P7" s="251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251"/>
      <c r="O8" s="251"/>
      <c r="P8" s="251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30" customHeight="1">
      <c r="A9" s="250" t="s">
        <v>257</v>
      </c>
      <c r="B9" s="250"/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</row>
    <row r="10" spans="1:26" ht="18.75">
      <c r="A10" s="358" t="s">
        <v>258</v>
      </c>
      <c r="B10" s="358"/>
      <c r="C10" s="358"/>
      <c r="D10" s="358"/>
      <c r="E10" s="358"/>
      <c r="F10" s="358"/>
      <c r="G10" s="358"/>
      <c r="H10" s="358"/>
      <c r="I10" s="358"/>
      <c r="J10" s="358"/>
      <c r="K10" s="358"/>
      <c r="L10" s="358"/>
      <c r="M10" s="358"/>
      <c r="N10" s="358"/>
      <c r="O10" s="358"/>
      <c r="P10" s="358"/>
      <c r="Q10" s="358"/>
      <c r="R10" s="358"/>
      <c r="S10" s="358"/>
      <c r="T10" s="358"/>
      <c r="U10" s="358"/>
      <c r="V10" s="358"/>
      <c r="W10" s="358"/>
      <c r="X10" s="358"/>
      <c r="Y10" s="358"/>
      <c r="Z10" s="358"/>
    </row>
    <row r="11" spans="1:26">
      <c r="A11" s="359" t="s">
        <v>259</v>
      </c>
      <c r="B11" s="359"/>
      <c r="C11" s="359"/>
      <c r="D11" s="359"/>
      <c r="E11" s="359"/>
      <c r="F11" s="359"/>
      <c r="G11" s="359"/>
      <c r="H11" s="359"/>
      <c r="I11" s="359"/>
      <c r="J11" s="359"/>
      <c r="K11" s="359"/>
      <c r="L11" s="359"/>
      <c r="M11" s="359"/>
      <c r="N11" s="359"/>
      <c r="O11" s="359"/>
      <c r="P11" s="359"/>
      <c r="Q11" s="359"/>
      <c r="R11" s="359"/>
      <c r="S11" s="359"/>
      <c r="T11" s="359"/>
      <c r="U11" s="359"/>
      <c r="V11" s="359"/>
      <c r="W11" s="359"/>
      <c r="X11" s="359"/>
      <c r="Y11" s="359"/>
      <c r="Z11" s="359"/>
    </row>
    <row r="12" spans="1:26" s="14" customFormat="1" ht="12">
      <c r="A12" s="360"/>
      <c r="B12" s="361"/>
      <c r="C12" s="361"/>
      <c r="D12" s="361"/>
      <c r="E12" s="362" t="str">
        <f>'TODOS OS REPORTES'!D25</f>
        <v xml:space="preserve"> </v>
      </c>
      <c r="F12" s="362"/>
      <c r="G12" s="362"/>
      <c r="H12" s="362"/>
      <c r="I12" s="362"/>
      <c r="J12" s="363"/>
      <c r="K12" s="360" t="s">
        <v>260</v>
      </c>
      <c r="L12" s="361"/>
      <c r="M12" s="361"/>
      <c r="N12" s="361"/>
      <c r="O12" s="361"/>
      <c r="P12" s="361"/>
      <c r="Q12" s="364" t="str">
        <f>'TODOS OS REPORTES'!B7</f>
        <v xml:space="preserve"> </v>
      </c>
      <c r="R12" s="364"/>
      <c r="S12" s="364"/>
      <c r="T12" s="364"/>
      <c r="U12" s="364"/>
      <c r="V12" s="364"/>
      <c r="W12" s="364"/>
      <c r="X12" s="364"/>
      <c r="Y12" s="364"/>
      <c r="Z12" s="365"/>
    </row>
    <row r="13" spans="1:26" s="14" customFormat="1" ht="12.75">
      <c r="A13" s="366" t="s">
        <v>261</v>
      </c>
      <c r="B13" s="367"/>
      <c r="C13" s="367"/>
      <c r="D13" s="367"/>
      <c r="E13" s="367"/>
      <c r="F13" s="367"/>
      <c r="G13" s="367"/>
      <c r="H13" s="367"/>
      <c r="I13" s="367"/>
      <c r="J13" s="367"/>
      <c r="K13" s="367"/>
      <c r="L13" s="367"/>
      <c r="M13" s="367"/>
      <c r="N13" s="367"/>
      <c r="O13" s="367"/>
      <c r="P13" s="367"/>
      <c r="Q13" s="367"/>
      <c r="R13" s="367"/>
      <c r="S13" s="367"/>
      <c r="T13" s="367"/>
      <c r="U13" s="367"/>
      <c r="V13" s="367"/>
      <c r="W13" s="367"/>
      <c r="X13" s="367"/>
      <c r="Y13" s="367"/>
      <c r="Z13" s="368"/>
    </row>
    <row r="14" spans="1:26" s="14" customFormat="1" ht="12" customHeight="1">
      <c r="A14" s="301" t="s">
        <v>262</v>
      </c>
      <c r="B14" s="302"/>
      <c r="C14" s="302"/>
      <c r="D14" s="302"/>
      <c r="E14" s="302"/>
      <c r="F14" s="302"/>
      <c r="G14" s="303"/>
      <c r="H14" s="369" t="s">
        <v>263</v>
      </c>
      <c r="I14" s="370"/>
      <c r="J14" s="370"/>
      <c r="K14" s="370"/>
      <c r="L14" s="370"/>
      <c r="M14" s="370"/>
      <c r="N14" s="371" t="str">
        <f>'TODOS OS REPORTES'!F7</f>
        <v xml:space="preserve"> </v>
      </c>
      <c r="O14" s="372"/>
      <c r="P14" s="370" t="s">
        <v>264</v>
      </c>
      <c r="Q14" s="370"/>
      <c r="R14" s="302"/>
      <c r="S14" s="302"/>
      <c r="T14" s="303"/>
      <c r="U14" s="369" t="s">
        <v>265</v>
      </c>
      <c r="V14" s="370"/>
      <c r="W14" s="370"/>
      <c r="X14" s="370"/>
      <c r="Y14" s="370"/>
      <c r="Z14" s="373"/>
    </row>
    <row r="15" spans="1:26" s="14" customFormat="1" ht="12">
      <c r="A15" s="332" t="str">
        <f>'TODOS OS REPORTES'!E7</f>
        <v xml:space="preserve"> </v>
      </c>
      <c r="B15" s="306"/>
      <c r="C15" s="306"/>
      <c r="D15" s="306"/>
      <c r="E15" s="306"/>
      <c r="F15" s="306"/>
      <c r="G15" s="307"/>
      <c r="H15" s="334" t="s">
        <v>30</v>
      </c>
      <c r="I15" s="335"/>
      <c r="J15" s="335"/>
      <c r="K15" s="335"/>
      <c r="L15" s="335"/>
      <c r="M15" s="335"/>
      <c r="N15" s="335"/>
      <c r="O15" s="336"/>
      <c r="P15" s="337" t="str">
        <f>'TODOS OS REPORTES'!H7</f>
        <v xml:space="preserve"> </v>
      </c>
      <c r="Q15" s="337"/>
      <c r="R15" s="337"/>
      <c r="S15" s="337"/>
      <c r="T15" s="338"/>
      <c r="U15" s="44" t="str">
        <f>IF('TODOS OS REPORTES'!O7="SIM","X"," ")</f>
        <v xml:space="preserve"> </v>
      </c>
      <c r="V15" s="374" t="s">
        <v>266</v>
      </c>
      <c r="W15" s="374"/>
      <c r="X15" s="374"/>
      <c r="Y15" s="374"/>
      <c r="Z15" s="16" t="str">
        <f>IF('TODOS OS REPORTES'!O7="SIM",'TODOS OS REPORTES'!Q7," ")</f>
        <v xml:space="preserve"> </v>
      </c>
    </row>
    <row r="16" spans="1:26" s="14" customFormat="1" ht="12" customHeight="1">
      <c r="A16" s="333"/>
      <c r="B16" s="319"/>
      <c r="C16" s="319"/>
      <c r="D16" s="319"/>
      <c r="E16" s="319"/>
      <c r="F16" s="319"/>
      <c r="G16" s="320"/>
      <c r="H16" s="344" t="s">
        <v>267</v>
      </c>
      <c r="I16" s="345"/>
      <c r="J16" s="345"/>
      <c r="K16" s="345"/>
      <c r="L16" s="345"/>
      <c r="M16" s="345"/>
      <c r="N16" s="346" t="str">
        <f>'TODOS OS REPORTES'!G7</f>
        <v xml:space="preserve"> </v>
      </c>
      <c r="O16" s="347"/>
      <c r="P16" s="348" t="s">
        <v>30</v>
      </c>
      <c r="Q16" s="348"/>
      <c r="R16" s="349"/>
      <c r="S16" s="349"/>
      <c r="T16" s="350"/>
      <c r="U16" s="52" t="str">
        <f>IF('TODOS OS REPORTES'!O7="NÃO","X"," ")</f>
        <v xml:space="preserve"> </v>
      </c>
      <c r="V16" s="351" t="s">
        <v>268</v>
      </c>
      <c r="W16" s="351"/>
      <c r="X16" s="351"/>
      <c r="Y16" s="351"/>
      <c r="Z16" s="17"/>
    </row>
    <row r="17" spans="1:27" s="14" customFormat="1" ht="12">
      <c r="A17" s="265" t="s">
        <v>269</v>
      </c>
      <c r="B17" s="266"/>
      <c r="C17" s="266"/>
      <c r="D17" s="266"/>
      <c r="E17" s="266"/>
      <c r="F17" s="266"/>
      <c r="G17" s="323"/>
      <c r="H17" s="265" t="s">
        <v>270</v>
      </c>
      <c r="I17" s="266"/>
      <c r="J17" s="266"/>
      <c r="K17" s="343"/>
      <c r="L17" s="341" t="s">
        <v>271</v>
      </c>
      <c r="M17" s="342"/>
      <c r="N17" s="342"/>
      <c r="O17" s="342"/>
      <c r="P17" s="342"/>
      <c r="Q17" s="342"/>
      <c r="R17" s="342"/>
      <c r="S17" s="342"/>
      <c r="T17" s="343"/>
      <c r="U17" s="265" t="s">
        <v>272</v>
      </c>
      <c r="V17" s="266"/>
      <c r="W17" s="266"/>
      <c r="X17" s="266"/>
      <c r="Y17" s="266"/>
      <c r="Z17" s="323"/>
    </row>
    <row r="18" spans="1:27" s="14" customFormat="1" ht="12">
      <c r="A18" s="352" t="str">
        <f>'TODOS OS REPORTES'!D7</f>
        <v xml:space="preserve"> </v>
      </c>
      <c r="B18" s="353"/>
      <c r="C18" s="353"/>
      <c r="D18" s="353"/>
      <c r="E18" s="353"/>
      <c r="F18" s="353"/>
      <c r="G18" s="354"/>
      <c r="H18" s="355" t="str">
        <f>'TODOS OS REPORTES'!I7</f>
        <v xml:space="preserve"> </v>
      </c>
      <c r="I18" s="356"/>
      <c r="J18" s="356"/>
      <c r="K18" s="357"/>
      <c r="L18" s="271" t="str">
        <f>'TODOS OS REPORTES'!J7</f>
        <v xml:space="preserve"> </v>
      </c>
      <c r="M18" s="272"/>
      <c r="N18" s="272"/>
      <c r="O18" s="272"/>
      <c r="P18" s="272"/>
      <c r="Q18" s="272"/>
      <c r="R18" s="272"/>
      <c r="S18" s="272"/>
      <c r="T18" s="273"/>
      <c r="U18" s="18"/>
      <c r="V18" s="44" t="str">
        <f>IF('TODOS OS REPORTES'!L7="IMC","X"," ")</f>
        <v xml:space="preserve"> </v>
      </c>
      <c r="W18" s="339" t="s">
        <v>52</v>
      </c>
      <c r="X18" s="340"/>
      <c r="Y18" s="52" t="str">
        <f>IF('TODOS OS REPORTES'!L7="VMC","X"," ")</f>
        <v xml:space="preserve"> </v>
      </c>
      <c r="Z18" s="19" t="s">
        <v>273</v>
      </c>
    </row>
    <row r="19" spans="1:27" s="14" customFormat="1" ht="12">
      <c r="A19" s="317" t="s">
        <v>274</v>
      </c>
      <c r="B19" s="318"/>
      <c r="C19" s="318"/>
      <c r="D19" s="318"/>
      <c r="E19" s="304" t="str">
        <f>CONCATENATE('TODOS OS REPORTES'!M7," - ",'TODOS OS REPORTES'!N7)</f>
        <v xml:space="preserve">  -  </v>
      </c>
      <c r="F19" s="304"/>
      <c r="G19" s="304"/>
      <c r="H19" s="304"/>
      <c r="I19" s="304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4"/>
      <c r="V19" s="304"/>
      <c r="W19" s="304"/>
      <c r="X19" s="304"/>
      <c r="Y19" s="304"/>
      <c r="Z19" s="305"/>
    </row>
    <row r="20" spans="1:27" s="14" customFormat="1" ht="12">
      <c r="A20" s="325" t="s">
        <v>275</v>
      </c>
      <c r="B20" s="326"/>
      <c r="C20" s="326"/>
      <c r="D20" s="326"/>
      <c r="E20" s="319"/>
      <c r="F20" s="319"/>
      <c r="G20" s="319"/>
      <c r="H20" s="319"/>
      <c r="I20" s="319"/>
      <c r="J20" s="319"/>
      <c r="K20" s="319"/>
      <c r="L20" s="319"/>
      <c r="M20" s="319"/>
      <c r="N20" s="319"/>
      <c r="O20" s="319"/>
      <c r="P20" s="319"/>
      <c r="Q20" s="319"/>
      <c r="R20" s="319"/>
      <c r="S20" s="319"/>
      <c r="T20" s="319"/>
      <c r="U20" s="319"/>
      <c r="V20" s="319"/>
      <c r="W20" s="319"/>
      <c r="X20" s="319"/>
      <c r="Y20" s="319"/>
      <c r="Z20" s="320"/>
    </row>
    <row r="21" spans="1:27" s="14" customFormat="1" ht="15" customHeight="1">
      <c r="A21" s="265" t="s">
        <v>276</v>
      </c>
      <c r="B21" s="266"/>
      <c r="C21" s="266"/>
      <c r="D21" s="266"/>
      <c r="E21" s="266"/>
      <c r="F21" s="266"/>
      <c r="G21" s="266"/>
      <c r="H21" s="266"/>
      <c r="I21" s="266"/>
      <c r="J21" s="323"/>
      <c r="K21" s="324" t="s">
        <v>277</v>
      </c>
      <c r="L21" s="266"/>
      <c r="M21" s="266"/>
      <c r="N21" s="266"/>
      <c r="O21" s="266"/>
      <c r="P21" s="266"/>
      <c r="Q21" s="266"/>
      <c r="R21" s="323"/>
      <c r="S21" s="265" t="s">
        <v>278</v>
      </c>
      <c r="T21" s="266"/>
      <c r="U21" s="266"/>
      <c r="V21" s="266"/>
      <c r="W21" s="266"/>
      <c r="X21" s="266"/>
      <c r="Y21" s="266"/>
      <c r="Z21" s="323"/>
    </row>
    <row r="22" spans="1:27" s="14" customFormat="1" ht="12" customHeight="1">
      <c r="A22" s="271" t="str">
        <f>'TODOS OS REPORTES'!P7</f>
        <v xml:space="preserve"> </v>
      </c>
      <c r="B22" s="272"/>
      <c r="C22" s="272"/>
      <c r="D22" s="272"/>
      <c r="E22" s="272"/>
      <c r="F22" s="272"/>
      <c r="G22" s="272"/>
      <c r="H22" s="272"/>
      <c r="I22" s="272"/>
      <c r="J22" s="273"/>
      <c r="K22" s="312" t="s">
        <v>279</v>
      </c>
      <c r="L22" s="313"/>
      <c r="M22" s="313"/>
      <c r="N22" s="313"/>
      <c r="O22" s="313"/>
      <c r="P22" s="313"/>
      <c r="Q22" s="327" t="str">
        <f>'TODOS OS REPORTES'!S7</f>
        <v xml:space="preserve"> </v>
      </c>
      <c r="R22" s="328"/>
      <c r="S22" s="329" t="str">
        <f>'TODOS OS REPORTES'!R7</f>
        <v xml:space="preserve"> </v>
      </c>
      <c r="T22" s="330"/>
      <c r="U22" s="330"/>
      <c r="V22" s="330"/>
      <c r="W22" s="330"/>
      <c r="X22" s="330"/>
      <c r="Y22" s="330"/>
      <c r="Z22" s="328"/>
    </row>
    <row r="23" spans="1:27" s="14" customFormat="1" ht="15" customHeight="1">
      <c r="A23" s="265" t="s">
        <v>280</v>
      </c>
      <c r="B23" s="266"/>
      <c r="C23" s="266"/>
      <c r="D23" s="266"/>
      <c r="E23" s="266"/>
      <c r="F23" s="266"/>
      <c r="G23" s="266"/>
      <c r="H23" s="321" t="s">
        <v>281</v>
      </c>
      <c r="I23" s="321"/>
      <c r="J23" s="322" t="str">
        <f>'TODOS OS REPORTES'!AG7</f>
        <v xml:space="preserve"> </v>
      </c>
      <c r="K23" s="322"/>
      <c r="L23" s="322"/>
      <c r="M23" s="322"/>
      <c r="N23" s="321" t="s">
        <v>282</v>
      </c>
      <c r="O23" s="321"/>
      <c r="P23" s="322" t="str">
        <f>'TODOS OS REPORTES'!AH7</f>
        <v xml:space="preserve"> </v>
      </c>
      <c r="Q23" s="322"/>
      <c r="R23" s="321" t="s">
        <v>283</v>
      </c>
      <c r="S23" s="321"/>
      <c r="T23" s="321"/>
      <c r="U23" s="322" t="str">
        <f>'TODOS OS REPORTES'!AK7</f>
        <v xml:space="preserve"> </v>
      </c>
      <c r="V23" s="322"/>
      <c r="W23" s="322"/>
      <c r="X23" s="20" t="s">
        <v>284</v>
      </c>
      <c r="Y23" s="322" t="str">
        <f>'TODOS OS REPORTES'!AL7</f>
        <v xml:space="preserve"> </v>
      </c>
      <c r="Z23" s="331"/>
    </row>
    <row r="24" spans="1:27" s="14" customFormat="1" ht="12">
      <c r="A24" s="314" t="s">
        <v>285</v>
      </c>
      <c r="B24" s="315"/>
      <c r="C24" s="315"/>
      <c r="D24" s="315"/>
      <c r="E24" s="315"/>
      <c r="F24" s="315"/>
      <c r="G24" s="315"/>
      <c r="H24" s="295" t="s">
        <v>286</v>
      </c>
      <c r="I24" s="295"/>
      <c r="J24" s="295"/>
      <c r="K24" s="316" t="str">
        <f>'TODOS OS REPORTES'!AI7</f>
        <v xml:space="preserve"> </v>
      </c>
      <c r="L24" s="316"/>
      <c r="M24" s="316"/>
      <c r="N24" s="67" t="s">
        <v>287</v>
      </c>
      <c r="O24" s="316" t="str">
        <f>'TODOS OS REPORTES'!AJ7</f>
        <v xml:space="preserve"> </v>
      </c>
      <c r="P24" s="316"/>
      <c r="Q24" s="316"/>
      <c r="R24" s="316"/>
      <c r="S24" s="316"/>
      <c r="T24" s="316"/>
      <c r="U24" s="295" t="s">
        <v>288</v>
      </c>
      <c r="V24" s="295"/>
      <c r="W24" s="295"/>
      <c r="X24" s="295"/>
      <c r="Y24" s="295"/>
      <c r="Z24" s="21" t="str">
        <f>'TODOS OS REPORTES'!AF7</f>
        <v xml:space="preserve"> </v>
      </c>
    </row>
    <row r="25" spans="1:27" s="14" customFormat="1" ht="12">
      <c r="A25" s="265" t="s">
        <v>289</v>
      </c>
      <c r="B25" s="266"/>
      <c r="C25" s="266"/>
      <c r="D25" s="266"/>
      <c r="E25" s="266"/>
      <c r="F25" s="266"/>
      <c r="G25" s="266"/>
      <c r="H25" s="304" t="str">
        <f>'TODOS OS REPORTES'!AB7</f>
        <v xml:space="preserve"> </v>
      </c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4"/>
      <c r="Y25" s="304"/>
      <c r="Z25" s="305"/>
    </row>
    <row r="26" spans="1:27" s="14" customFormat="1" ht="12">
      <c r="A26" s="308" t="s">
        <v>290</v>
      </c>
      <c r="B26" s="281"/>
      <c r="C26" s="281"/>
      <c r="D26" s="281"/>
      <c r="E26" s="281"/>
      <c r="F26" s="281"/>
      <c r="G26" s="281"/>
      <c r="H26" s="306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6"/>
      <c r="W26" s="306"/>
      <c r="X26" s="306"/>
      <c r="Y26" s="306"/>
      <c r="Z26" s="307"/>
    </row>
    <row r="27" spans="1:27" s="14" customFormat="1" ht="12" customHeight="1">
      <c r="A27" s="309" t="s">
        <v>291</v>
      </c>
      <c r="B27" s="310"/>
      <c r="C27" s="310"/>
      <c r="D27" s="310"/>
      <c r="E27" s="310"/>
      <c r="F27" s="310"/>
      <c r="G27" s="310"/>
      <c r="H27" s="310"/>
      <c r="I27" s="310"/>
      <c r="J27" s="310"/>
      <c r="K27" s="310"/>
      <c r="L27" s="310"/>
      <c r="M27" s="310"/>
      <c r="N27" s="310"/>
      <c r="O27" s="310"/>
      <c r="P27" s="310"/>
      <c r="Q27" s="310"/>
      <c r="R27" s="310"/>
      <c r="S27" s="310"/>
      <c r="T27" s="310"/>
      <c r="U27" s="310"/>
      <c r="V27" s="310"/>
      <c r="W27" s="310"/>
      <c r="X27" s="310"/>
      <c r="Y27" s="310"/>
      <c r="Z27" s="311"/>
    </row>
    <row r="28" spans="1:27" s="14" customFormat="1" ht="12.75">
      <c r="A28" s="268" t="s">
        <v>292</v>
      </c>
      <c r="B28" s="269"/>
      <c r="C28" s="269"/>
      <c r="D28" s="269"/>
      <c r="E28" s="269"/>
      <c r="F28" s="269"/>
      <c r="G28" s="269"/>
      <c r="H28" s="269"/>
      <c r="I28" s="269"/>
      <c r="J28" s="269"/>
      <c r="K28" s="269"/>
      <c r="L28" s="269"/>
      <c r="M28" s="269"/>
      <c r="N28" s="269"/>
      <c r="O28" s="269"/>
      <c r="P28" s="269"/>
      <c r="Q28" s="269"/>
      <c r="R28" s="269"/>
      <c r="S28" s="269"/>
      <c r="T28" s="269"/>
      <c r="U28" s="269"/>
      <c r="V28" s="269"/>
      <c r="W28" s="269"/>
      <c r="X28" s="269"/>
      <c r="Y28" s="269"/>
      <c r="Z28" s="270"/>
    </row>
    <row r="29" spans="1:27" s="14" customFormat="1" ht="12" customHeight="1">
      <c r="A29" s="298" t="s">
        <v>293</v>
      </c>
      <c r="B29" s="299"/>
      <c r="C29" s="299"/>
      <c r="D29" s="299"/>
      <c r="E29" s="299"/>
      <c r="F29" s="299"/>
      <c r="G29" s="299"/>
      <c r="H29" s="299"/>
      <c r="I29" s="299"/>
      <c r="J29" s="299"/>
      <c r="K29" s="299"/>
      <c r="L29" s="300"/>
      <c r="M29" s="301" t="s">
        <v>294</v>
      </c>
      <c r="N29" s="302"/>
      <c r="O29" s="302"/>
      <c r="P29" s="302"/>
      <c r="Q29" s="302"/>
      <c r="R29" s="302"/>
      <c r="S29" s="303"/>
      <c r="T29" s="302" t="s">
        <v>295</v>
      </c>
      <c r="U29" s="302"/>
      <c r="V29" s="302"/>
      <c r="W29" s="302"/>
      <c r="X29" s="302"/>
      <c r="Y29" s="302"/>
      <c r="Z29" s="303"/>
    </row>
    <row r="30" spans="1:27" s="14" customFormat="1" ht="12">
      <c r="A30" s="297" t="str">
        <f>'TODOS OS REPORTES'!Q7</f>
        <v xml:space="preserve"> </v>
      </c>
      <c r="B30" s="294"/>
      <c r="C30" s="294"/>
      <c r="D30" s="294"/>
      <c r="E30" s="294"/>
      <c r="F30" s="294"/>
      <c r="G30" s="294"/>
      <c r="H30" s="294"/>
      <c r="I30" s="294"/>
      <c r="J30" s="294"/>
      <c r="K30" s="294"/>
      <c r="L30" s="294"/>
      <c r="M30" s="22"/>
      <c r="N30" s="13"/>
      <c r="O30" s="13"/>
      <c r="P30" s="13"/>
      <c r="Q30" s="13"/>
      <c r="R30" s="13"/>
      <c r="S30" s="17"/>
      <c r="T30" s="292" t="s">
        <v>296</v>
      </c>
      <c r="U30" s="292"/>
      <c r="V30" s="292"/>
      <c r="W30" s="292"/>
      <c r="X30" s="292"/>
      <c r="Y30" s="292"/>
      <c r="Z30" s="293"/>
    </row>
    <row r="31" spans="1:27" s="14" customFormat="1" ht="12">
      <c r="A31" s="280" t="s">
        <v>297</v>
      </c>
      <c r="B31" s="281"/>
      <c r="C31" s="281"/>
      <c r="D31" s="281"/>
      <c r="E31" s="281"/>
      <c r="F31" s="281"/>
      <c r="G31" s="281"/>
      <c r="H31" s="281"/>
      <c r="I31" s="281"/>
      <c r="J31" s="281"/>
      <c r="K31" s="281"/>
      <c r="L31" s="296"/>
      <c r="M31" s="291" t="s">
        <v>298</v>
      </c>
      <c r="N31" s="292"/>
      <c r="O31" s="292"/>
      <c r="P31" s="292"/>
      <c r="Q31" s="293"/>
      <c r="R31" s="15" t="str">
        <f>IF(S22&gt;0,"X"," ")</f>
        <v>X</v>
      </c>
      <c r="S31" s="17"/>
      <c r="T31" s="13"/>
      <c r="U31" s="13"/>
      <c r="V31" s="13"/>
      <c r="W31" s="13"/>
      <c r="X31" s="13"/>
      <c r="Y31" s="13"/>
      <c r="Z31" s="17"/>
    </row>
    <row r="32" spans="1:27" s="14" customFormat="1" ht="12">
      <c r="A32" s="22"/>
      <c r="B32" s="15" t="str">
        <f>IF('TODOS OS REPORTES'!U7="MODO C","X"," ")</f>
        <v xml:space="preserve"> </v>
      </c>
      <c r="C32" s="280" t="s">
        <v>299</v>
      </c>
      <c r="D32" s="296"/>
      <c r="E32" s="16" t="str">
        <f>IF('TODOS OS REPORTES'!U7="PILOTO","X"," ")</f>
        <v xml:space="preserve"> </v>
      </c>
      <c r="F32" s="280" t="s">
        <v>300</v>
      </c>
      <c r="G32" s="281"/>
      <c r="H32" s="296"/>
      <c r="I32" s="15" t="str">
        <f>IF('TODOS OS REPORTES'!U7="ADS","X"," ")</f>
        <v xml:space="preserve"> </v>
      </c>
      <c r="J32" s="280" t="s">
        <v>301</v>
      </c>
      <c r="K32" s="281"/>
      <c r="L32" s="281"/>
      <c r="M32" s="23"/>
      <c r="N32" s="24"/>
      <c r="O32" s="24"/>
      <c r="P32" s="24"/>
      <c r="Q32" s="24"/>
      <c r="R32" s="25"/>
      <c r="S32" s="17"/>
      <c r="T32" s="13"/>
      <c r="U32" s="15" t="str">
        <f>IF(MID('TODOS OS REPORTES'!Q3,3,1)="0","X"," ")</f>
        <v xml:space="preserve"> </v>
      </c>
      <c r="V32" s="280" t="s">
        <v>302</v>
      </c>
      <c r="W32" s="281"/>
      <c r="X32" s="281"/>
      <c r="Y32" s="13"/>
      <c r="Z32" s="13"/>
      <c r="AA32" s="26"/>
    </row>
    <row r="33" spans="1:27" s="14" customFormat="1" ht="12">
      <c r="A33" s="22"/>
      <c r="B33" s="27"/>
      <c r="C33" s="28"/>
      <c r="D33" s="28"/>
      <c r="E33" s="27"/>
      <c r="F33" s="28"/>
      <c r="G33" s="28"/>
      <c r="H33" s="28"/>
      <c r="I33" s="27"/>
      <c r="J33" s="28"/>
      <c r="K33" s="28"/>
      <c r="L33" s="28"/>
      <c r="M33" s="291" t="s">
        <v>303</v>
      </c>
      <c r="N33" s="292"/>
      <c r="O33" s="292"/>
      <c r="P33" s="292"/>
      <c r="Q33" s="293"/>
      <c r="R33" s="15" t="str">
        <f>IF(S22&lt;0,"X"," ")</f>
        <v xml:space="preserve"> </v>
      </c>
      <c r="S33" s="17"/>
      <c r="T33" s="13"/>
      <c r="U33" s="27"/>
      <c r="V33" s="28"/>
      <c r="W33" s="28"/>
      <c r="X33" s="28"/>
      <c r="Y33" s="13"/>
      <c r="Z33" s="28"/>
      <c r="AA33" s="26"/>
    </row>
    <row r="34" spans="1:27" s="14" customFormat="1" ht="12">
      <c r="A34" s="13"/>
      <c r="B34" s="13"/>
      <c r="C34" s="15" t="str">
        <f>IF(AND('TODOS OS REPORTES'!U7&lt;&gt;"MODO C",'TODOS OS REPORTES'!U7&lt;&gt;"PILOTO",'TODOS OS REPORTES'!U7&lt;&gt;"ADS"),"X"," ")</f>
        <v>X</v>
      </c>
      <c r="D34" s="13" t="s">
        <v>304</v>
      </c>
      <c r="E34" s="294" t="str">
        <f>IF(C34="X",'TODOS OS REPORTES'!U7," ")</f>
        <v xml:space="preserve"> </v>
      </c>
      <c r="F34" s="294"/>
      <c r="G34" s="294"/>
      <c r="H34" s="294"/>
      <c r="I34" s="294"/>
      <c r="J34" s="294"/>
      <c r="K34" s="294"/>
      <c r="L34" s="294"/>
      <c r="M34" s="23"/>
      <c r="N34" s="24"/>
      <c r="O34" s="24"/>
      <c r="P34" s="24"/>
      <c r="Q34" s="24"/>
      <c r="R34" s="27"/>
      <c r="S34" s="13"/>
      <c r="T34" s="22"/>
      <c r="U34" s="15" t="str">
        <f>IF(MID('TODOS OS REPORTES'!Q3,3,1)&lt;&gt;"0","X"," ")</f>
        <v>X</v>
      </c>
      <c r="V34" s="280" t="s">
        <v>268</v>
      </c>
      <c r="W34" s="281"/>
      <c r="X34" s="281"/>
      <c r="Y34" s="13"/>
      <c r="Z34" s="13"/>
      <c r="AA34" s="26"/>
    </row>
    <row r="35" spans="1:27" s="14" customFormat="1" ht="12">
      <c r="A35" s="29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1"/>
      <c r="N35" s="32"/>
      <c r="O35" s="32"/>
      <c r="P35" s="32"/>
      <c r="Q35" s="32"/>
      <c r="R35" s="33"/>
      <c r="S35" s="30"/>
      <c r="T35" s="29"/>
      <c r="U35" s="30"/>
      <c r="V35" s="30"/>
      <c r="W35" s="30"/>
      <c r="X35" s="30"/>
      <c r="Y35" s="30"/>
      <c r="Z35" s="30"/>
      <c r="AA35" s="26"/>
    </row>
    <row r="36" spans="1:27" s="14" customFormat="1" ht="12.75">
      <c r="A36" s="282" t="s">
        <v>305</v>
      </c>
      <c r="B36" s="283"/>
      <c r="C36" s="283"/>
      <c r="D36" s="283"/>
      <c r="E36" s="283"/>
      <c r="F36" s="283"/>
      <c r="G36" s="283"/>
      <c r="H36" s="283"/>
      <c r="I36" s="283"/>
      <c r="J36" s="283"/>
      <c r="K36" s="283"/>
      <c r="L36" s="283"/>
      <c r="M36" s="283"/>
      <c r="N36" s="283"/>
      <c r="O36" s="283"/>
      <c r="P36" s="283"/>
      <c r="Q36" s="283"/>
      <c r="R36" s="283"/>
      <c r="S36" s="283"/>
      <c r="T36" s="283"/>
      <c r="U36" s="283"/>
      <c r="V36" s="283"/>
      <c r="W36" s="283"/>
      <c r="X36" s="283"/>
      <c r="Y36" s="283"/>
      <c r="Z36" s="284"/>
    </row>
    <row r="37" spans="1:27" s="14" customFormat="1" ht="23.25" customHeight="1">
      <c r="A37" s="285" t="s">
        <v>306</v>
      </c>
      <c r="B37" s="286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  <c r="Z37" s="287"/>
    </row>
    <row r="38" spans="1:27" s="14" customFormat="1" ht="120" customHeight="1">
      <c r="A38" s="288" t="str">
        <f>'TODOS OS REPORTES'!AC7</f>
        <v xml:space="preserve"> </v>
      </c>
      <c r="B38" s="289"/>
      <c r="C38" s="289"/>
      <c r="D38" s="289"/>
      <c r="E38" s="289"/>
      <c r="F38" s="289"/>
      <c r="G38" s="289"/>
      <c r="H38" s="289"/>
      <c r="I38" s="289"/>
      <c r="J38" s="289"/>
      <c r="K38" s="289"/>
      <c r="L38" s="289"/>
      <c r="M38" s="289"/>
      <c r="N38" s="289"/>
      <c r="O38" s="289"/>
      <c r="P38" s="289"/>
      <c r="Q38" s="289"/>
      <c r="R38" s="289"/>
      <c r="S38" s="289"/>
      <c r="T38" s="289"/>
      <c r="U38" s="289"/>
      <c r="V38" s="289"/>
      <c r="W38" s="289"/>
      <c r="X38" s="289"/>
      <c r="Y38" s="289"/>
      <c r="Z38" s="290"/>
    </row>
    <row r="39" spans="1:27" s="14" customFormat="1" ht="12">
      <c r="A39" s="274" t="s">
        <v>307</v>
      </c>
      <c r="B39" s="275"/>
      <c r="C39" s="275"/>
      <c r="D39" s="275"/>
      <c r="E39" s="275"/>
      <c r="F39" s="275"/>
      <c r="G39" s="275"/>
      <c r="H39" s="275"/>
      <c r="I39" s="275"/>
      <c r="J39" s="275"/>
      <c r="K39" s="275"/>
      <c r="L39" s="275"/>
      <c r="M39" s="275"/>
      <c r="N39" s="275"/>
      <c r="O39" s="275"/>
      <c r="P39" s="275"/>
      <c r="Q39" s="275"/>
      <c r="R39" s="275"/>
      <c r="S39" s="275"/>
      <c r="T39" s="275"/>
      <c r="U39" s="275"/>
      <c r="V39" s="275"/>
      <c r="W39" s="275"/>
      <c r="X39" s="275"/>
      <c r="Y39" s="275"/>
      <c r="Z39" s="276"/>
    </row>
    <row r="40" spans="1:27" s="14" customFormat="1" ht="60" customHeight="1">
      <c r="A40" s="277" t="str">
        <f>'TODOS OS REPORTES'!AD7</f>
        <v xml:space="preserve"> </v>
      </c>
      <c r="B40" s="278"/>
      <c r="C40" s="278"/>
      <c r="D40" s="278"/>
      <c r="E40" s="278"/>
      <c r="F40" s="278"/>
      <c r="G40" s="278"/>
      <c r="H40" s="278"/>
      <c r="I40" s="278"/>
      <c r="J40" s="278"/>
      <c r="K40" s="278"/>
      <c r="L40" s="278"/>
      <c r="M40" s="278"/>
      <c r="N40" s="278"/>
      <c r="O40" s="278"/>
      <c r="P40" s="278"/>
      <c r="Q40" s="278"/>
      <c r="R40" s="278"/>
      <c r="S40" s="278"/>
      <c r="T40" s="278"/>
      <c r="U40" s="278"/>
      <c r="V40" s="278"/>
      <c r="W40" s="278"/>
      <c r="X40" s="278"/>
      <c r="Y40" s="278"/>
      <c r="Z40" s="279"/>
    </row>
    <row r="41" spans="1:27" s="13" customFormat="1">
      <c r="B41" s="267" t="s">
        <v>308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  <c r="S41" s="267"/>
      <c r="T41" s="267"/>
      <c r="U41" s="267"/>
      <c r="V41" s="267"/>
      <c r="W41" s="267"/>
      <c r="X41" s="267"/>
      <c r="Y41" s="267"/>
    </row>
    <row r="42" spans="1:27" s="13" customFormat="1">
      <c r="B42" s="252" t="s">
        <v>309</v>
      </c>
      <c r="C42" s="252"/>
      <c r="D42" s="252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2"/>
      <c r="R42" s="252"/>
      <c r="S42" s="252"/>
      <c r="T42" s="252"/>
      <c r="U42" s="252"/>
      <c r="V42" s="252"/>
      <c r="W42" s="252"/>
      <c r="X42" s="252"/>
      <c r="Y42" s="252"/>
    </row>
    <row r="43" spans="1:27" s="13" customFormat="1">
      <c r="B43" s="252" t="s">
        <v>223</v>
      </c>
      <c r="C43" s="252"/>
      <c r="D43" s="252"/>
      <c r="E43" s="252"/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2"/>
      <c r="Q43" s="252"/>
      <c r="R43" s="252"/>
      <c r="S43" s="252"/>
      <c r="T43" s="252"/>
      <c r="U43" s="252"/>
      <c r="V43" s="252"/>
      <c r="W43" s="252"/>
      <c r="X43" s="252"/>
      <c r="Y43" s="252"/>
    </row>
    <row r="44" spans="1:27" s="13" customFormat="1">
      <c r="B44" s="252" t="s">
        <v>310</v>
      </c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52"/>
      <c r="W44" s="252"/>
      <c r="X44" s="252"/>
      <c r="Y44" s="252"/>
    </row>
    <row r="45" spans="1:27" s="13" customFormat="1">
      <c r="B45" s="252" t="s">
        <v>311</v>
      </c>
      <c r="C45" s="252"/>
      <c r="D45" s="252"/>
      <c r="E45" s="252"/>
      <c r="F45" s="252"/>
      <c r="G45" s="252"/>
      <c r="H45" s="252"/>
      <c r="I45" s="252"/>
      <c r="J45" s="252"/>
      <c r="K45" s="252"/>
      <c r="L45" s="252"/>
      <c r="M45" s="252"/>
      <c r="N45" s="252"/>
      <c r="O45" s="252"/>
      <c r="P45" s="252"/>
      <c r="Q45" s="252"/>
      <c r="R45" s="252"/>
      <c r="S45" s="252"/>
      <c r="T45" s="252"/>
      <c r="U45" s="252"/>
      <c r="V45" s="252"/>
      <c r="W45" s="252"/>
      <c r="X45" s="252"/>
      <c r="Y45" s="28"/>
    </row>
    <row r="46" spans="1:27" s="13" customFormat="1">
      <c r="B46" s="252" t="s">
        <v>312</v>
      </c>
      <c r="C46" s="252"/>
      <c r="D46" s="252"/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2"/>
      <c r="R46" s="252"/>
      <c r="S46" s="252"/>
      <c r="T46" s="252"/>
      <c r="U46" s="252"/>
      <c r="V46" s="252"/>
      <c r="W46" s="252"/>
      <c r="X46" s="252"/>
      <c r="Y46" s="28"/>
    </row>
    <row r="47" spans="1:27" s="14" customFormat="1" ht="12"/>
    <row r="48" spans="1:27" s="14" customFormat="1" ht="12"/>
    <row r="49" s="14" customFormat="1" ht="12"/>
    <row r="50" s="14" customFormat="1" ht="12"/>
  </sheetData>
  <mergeCells count="88">
    <mergeCell ref="N8:P8"/>
    <mergeCell ref="A1:M5"/>
    <mergeCell ref="N1:P5"/>
    <mergeCell ref="Q1:Z5"/>
    <mergeCell ref="A6:Z6"/>
    <mergeCell ref="N7:P7"/>
    <mergeCell ref="A10:Z10"/>
    <mergeCell ref="A11:Z11"/>
    <mergeCell ref="A12:D12"/>
    <mergeCell ref="E12:J12"/>
    <mergeCell ref="K12:P12"/>
    <mergeCell ref="Q12:Z12"/>
    <mergeCell ref="A13:Z13"/>
    <mergeCell ref="A14:G14"/>
    <mergeCell ref="H14:M14"/>
    <mergeCell ref="N14:O14"/>
    <mergeCell ref="P14:T14"/>
    <mergeCell ref="U14:Z14"/>
    <mergeCell ref="H15:O15"/>
    <mergeCell ref="P15:T15"/>
    <mergeCell ref="V15:Y15"/>
    <mergeCell ref="H16:M16"/>
    <mergeCell ref="U17:Z17"/>
    <mergeCell ref="H17:K17"/>
    <mergeCell ref="N16:O16"/>
    <mergeCell ref="P16:T16"/>
    <mergeCell ref="V16:Y16"/>
    <mergeCell ref="A17:G17"/>
    <mergeCell ref="R23:T23"/>
    <mergeCell ref="U23:W23"/>
    <mergeCell ref="P23:Q23"/>
    <mergeCell ref="A19:D19"/>
    <mergeCell ref="E19:Z20"/>
    <mergeCell ref="A20:D20"/>
    <mergeCell ref="A21:J21"/>
    <mergeCell ref="K21:R21"/>
    <mergeCell ref="A18:G18"/>
    <mergeCell ref="H18:K18"/>
    <mergeCell ref="L18:T18"/>
    <mergeCell ref="L17:T17"/>
    <mergeCell ref="W18:X18"/>
    <mergeCell ref="A29:L29"/>
    <mergeCell ref="M29:S29"/>
    <mergeCell ref="T29:Z29"/>
    <mergeCell ref="S21:Z21"/>
    <mergeCell ref="A23:G23"/>
    <mergeCell ref="H23:I23"/>
    <mergeCell ref="J23:M23"/>
    <mergeCell ref="N23:O23"/>
    <mergeCell ref="A22:J22"/>
    <mergeCell ref="K22:P22"/>
    <mergeCell ref="Q22:R22"/>
    <mergeCell ref="S22:Z22"/>
    <mergeCell ref="Y23:Z23"/>
    <mergeCell ref="A25:G25"/>
    <mergeCell ref="H25:Z26"/>
    <mergeCell ref="B46:X46"/>
    <mergeCell ref="A30:L30"/>
    <mergeCell ref="T30:Z30"/>
    <mergeCell ref="A31:L31"/>
    <mergeCell ref="M31:Q31"/>
    <mergeCell ref="C32:D32"/>
    <mergeCell ref="F32:H32"/>
    <mergeCell ref="J32:L32"/>
    <mergeCell ref="V32:X32"/>
    <mergeCell ref="M33:Q33"/>
    <mergeCell ref="E34:L34"/>
    <mergeCell ref="V34:X34"/>
    <mergeCell ref="A36:Z36"/>
    <mergeCell ref="A37:Z37"/>
    <mergeCell ref="A38:Z38"/>
    <mergeCell ref="B45:X45"/>
    <mergeCell ref="A9:Z9"/>
    <mergeCell ref="B41:Y41"/>
    <mergeCell ref="B42:Y42"/>
    <mergeCell ref="B43:Y43"/>
    <mergeCell ref="B44:Y44"/>
    <mergeCell ref="A39:Z39"/>
    <mergeCell ref="A40:Z40"/>
    <mergeCell ref="A26:G26"/>
    <mergeCell ref="A27:Z27"/>
    <mergeCell ref="A28:Z28"/>
    <mergeCell ref="A24:G24"/>
    <mergeCell ref="H24:J24"/>
    <mergeCell ref="K24:M24"/>
    <mergeCell ref="O24:T24"/>
    <mergeCell ref="U24:Y24"/>
    <mergeCell ref="A15:G16"/>
  </mergeCells>
  <phoneticPr fontId="1" type="noConversion"/>
  <pageMargins left="0.511811024" right="0.511811024" top="0.78740157499999996" bottom="0.78740157499999996" header="0.31496062000000002" footer="0.31496062000000002"/>
  <pageSetup paperSize="9" scale="9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50"/>
  <sheetViews>
    <sheetView view="pageBreakPreview" zoomScaleSheetLayoutView="100" workbookViewId="0">
      <selection activeCell="N8" sqref="N8:P8"/>
    </sheetView>
  </sheetViews>
  <sheetFormatPr defaultRowHeight="15"/>
  <cols>
    <col min="1" max="3" width="2.140625" customWidth="1"/>
    <col min="4" max="4" width="6.85546875" customWidth="1"/>
    <col min="5" max="6" width="2.140625" customWidth="1"/>
    <col min="7" max="7" width="3.28515625" customWidth="1"/>
    <col min="8" max="8" width="6.42578125" customWidth="1"/>
    <col min="9" max="11" width="2.140625" customWidth="1"/>
    <col min="12" max="12" width="2.85546875" customWidth="1"/>
    <col min="13" max="13" width="4.140625" customWidth="1"/>
    <col min="14" max="14" width="4.28515625" customWidth="1"/>
    <col min="15" max="15" width="7.140625" customWidth="1"/>
    <col min="16" max="16" width="6.42578125" customWidth="1"/>
    <col min="17" max="17" width="5" customWidth="1"/>
    <col min="18" max="19" width="2.140625" customWidth="1"/>
    <col min="20" max="20" width="5.7109375" customWidth="1"/>
    <col min="21" max="23" width="2.140625" customWidth="1"/>
    <col min="24" max="24" width="6.42578125" customWidth="1"/>
    <col min="25" max="25" width="2.42578125" customWidth="1"/>
    <col min="26" max="26" width="9.7109375" customWidth="1"/>
  </cols>
  <sheetData>
    <row r="1" spans="1:26" ht="15" customHeight="1">
      <c r="A1" s="253"/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4"/>
      <c r="N1" s="255" t="s">
        <v>256</v>
      </c>
      <c r="O1" s="256"/>
      <c r="P1" s="257"/>
      <c r="Q1" s="264"/>
      <c r="R1" s="253"/>
      <c r="S1" s="253"/>
      <c r="T1" s="253"/>
      <c r="U1" s="253"/>
      <c r="V1" s="253"/>
      <c r="W1" s="253"/>
      <c r="X1" s="253"/>
      <c r="Y1" s="253"/>
      <c r="Z1" s="253"/>
    </row>
    <row r="2" spans="1:26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4"/>
      <c r="N2" s="258"/>
      <c r="O2" s="259"/>
      <c r="P2" s="260"/>
      <c r="Q2" s="264"/>
      <c r="R2" s="253"/>
      <c r="S2" s="253"/>
      <c r="T2" s="253"/>
      <c r="U2" s="253"/>
      <c r="V2" s="253"/>
      <c r="W2" s="253"/>
      <c r="X2" s="253"/>
      <c r="Y2" s="253"/>
      <c r="Z2" s="253"/>
    </row>
    <row r="3" spans="1:26">
      <c r="A3" s="253"/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4"/>
      <c r="N3" s="258"/>
      <c r="O3" s="259"/>
      <c r="P3" s="260"/>
      <c r="Q3" s="264"/>
      <c r="R3" s="253"/>
      <c r="S3" s="253"/>
      <c r="T3" s="253"/>
      <c r="U3" s="253"/>
      <c r="V3" s="253"/>
      <c r="W3" s="253"/>
      <c r="X3" s="253"/>
      <c r="Y3" s="253"/>
      <c r="Z3" s="253"/>
    </row>
    <row r="4" spans="1:26">
      <c r="A4" s="253"/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4"/>
      <c r="N4" s="258"/>
      <c r="O4" s="259"/>
      <c r="P4" s="260"/>
      <c r="Q4" s="264"/>
      <c r="R4" s="253"/>
      <c r="S4" s="253"/>
      <c r="T4" s="253"/>
      <c r="U4" s="253"/>
      <c r="V4" s="253"/>
      <c r="W4" s="253"/>
      <c r="X4" s="253"/>
      <c r="Y4" s="253"/>
      <c r="Z4" s="253"/>
    </row>
    <row r="5" spans="1:26" ht="22.5" customHeight="1" thickBot="1">
      <c r="A5" s="253"/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4"/>
      <c r="N5" s="261"/>
      <c r="O5" s="262"/>
      <c r="P5" s="263"/>
      <c r="Q5" s="264"/>
      <c r="R5" s="253"/>
      <c r="S5" s="253"/>
      <c r="T5" s="253"/>
      <c r="U5" s="253"/>
      <c r="V5" s="253"/>
      <c r="W5" s="253"/>
      <c r="X5" s="253"/>
      <c r="Y5" s="253"/>
      <c r="Z5" s="253"/>
    </row>
    <row r="6" spans="1:26">
      <c r="A6" s="253"/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</row>
    <row r="7" spans="1:26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51" t="str">
        <f>'TODOS OS REPORTES'!Z8</f>
        <v xml:space="preserve"> </v>
      </c>
      <c r="O7" s="251"/>
      <c r="P7" s="251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251"/>
      <c r="O8" s="251"/>
      <c r="P8" s="251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30" customHeight="1">
      <c r="A9" s="250" t="s">
        <v>257</v>
      </c>
      <c r="B9" s="250"/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</row>
    <row r="10" spans="1:26" ht="18.75">
      <c r="A10" s="358" t="s">
        <v>258</v>
      </c>
      <c r="B10" s="358"/>
      <c r="C10" s="358"/>
      <c r="D10" s="358"/>
      <c r="E10" s="358"/>
      <c r="F10" s="358"/>
      <c r="G10" s="358"/>
      <c r="H10" s="358"/>
      <c r="I10" s="358"/>
      <c r="J10" s="358"/>
      <c r="K10" s="358"/>
      <c r="L10" s="358"/>
      <c r="M10" s="358"/>
      <c r="N10" s="358"/>
      <c r="O10" s="358"/>
      <c r="P10" s="358"/>
      <c r="Q10" s="358"/>
      <c r="R10" s="358"/>
      <c r="S10" s="358"/>
      <c r="T10" s="358"/>
      <c r="U10" s="358"/>
      <c r="V10" s="358"/>
      <c r="W10" s="358"/>
      <c r="X10" s="358"/>
      <c r="Y10" s="358"/>
      <c r="Z10" s="358"/>
    </row>
    <row r="11" spans="1:26">
      <c r="A11" s="359" t="s">
        <v>259</v>
      </c>
      <c r="B11" s="359"/>
      <c r="C11" s="359"/>
      <c r="D11" s="359"/>
      <c r="E11" s="359"/>
      <c r="F11" s="359"/>
      <c r="G11" s="359"/>
      <c r="H11" s="359"/>
      <c r="I11" s="359"/>
      <c r="J11" s="359"/>
      <c r="K11" s="359"/>
      <c r="L11" s="359"/>
      <c r="M11" s="359"/>
      <c r="N11" s="359"/>
      <c r="O11" s="359"/>
      <c r="P11" s="359"/>
      <c r="Q11" s="359"/>
      <c r="R11" s="359"/>
      <c r="S11" s="359"/>
      <c r="T11" s="359"/>
      <c r="U11" s="359"/>
      <c r="V11" s="359"/>
      <c r="W11" s="359"/>
      <c r="X11" s="359"/>
      <c r="Y11" s="359"/>
      <c r="Z11" s="359"/>
    </row>
    <row r="12" spans="1:26" s="14" customFormat="1" ht="12">
      <c r="A12" s="360"/>
      <c r="B12" s="361"/>
      <c r="C12" s="361"/>
      <c r="D12" s="361"/>
      <c r="E12" s="362" t="str">
        <f>'TODOS OS REPORTES'!D25</f>
        <v xml:space="preserve"> </v>
      </c>
      <c r="F12" s="362"/>
      <c r="G12" s="362"/>
      <c r="H12" s="362"/>
      <c r="I12" s="362"/>
      <c r="J12" s="363"/>
      <c r="K12" s="360" t="s">
        <v>260</v>
      </c>
      <c r="L12" s="361"/>
      <c r="M12" s="361"/>
      <c r="N12" s="361"/>
      <c r="O12" s="361"/>
      <c r="P12" s="361"/>
      <c r="Q12" s="364" t="str">
        <f>'TODOS OS REPORTES'!B8</f>
        <v xml:space="preserve"> </v>
      </c>
      <c r="R12" s="364"/>
      <c r="S12" s="364"/>
      <c r="T12" s="364"/>
      <c r="U12" s="364"/>
      <c r="V12" s="364"/>
      <c r="W12" s="364"/>
      <c r="X12" s="364"/>
      <c r="Y12" s="364"/>
      <c r="Z12" s="365"/>
    </row>
    <row r="13" spans="1:26" s="14" customFormat="1" ht="12.75">
      <c r="A13" s="366" t="s">
        <v>261</v>
      </c>
      <c r="B13" s="367"/>
      <c r="C13" s="367"/>
      <c r="D13" s="367"/>
      <c r="E13" s="367"/>
      <c r="F13" s="367"/>
      <c r="G13" s="367"/>
      <c r="H13" s="367"/>
      <c r="I13" s="367"/>
      <c r="J13" s="367"/>
      <c r="K13" s="367"/>
      <c r="L13" s="367"/>
      <c r="M13" s="367"/>
      <c r="N13" s="367"/>
      <c r="O13" s="367"/>
      <c r="P13" s="367"/>
      <c r="Q13" s="367"/>
      <c r="R13" s="367"/>
      <c r="S13" s="367"/>
      <c r="T13" s="367"/>
      <c r="U13" s="367"/>
      <c r="V13" s="367"/>
      <c r="W13" s="367"/>
      <c r="X13" s="367"/>
      <c r="Y13" s="367"/>
      <c r="Z13" s="368"/>
    </row>
    <row r="14" spans="1:26" s="14" customFormat="1" ht="12" customHeight="1">
      <c r="A14" s="301" t="s">
        <v>262</v>
      </c>
      <c r="B14" s="302"/>
      <c r="C14" s="302"/>
      <c r="D14" s="302"/>
      <c r="E14" s="302"/>
      <c r="F14" s="302"/>
      <c r="G14" s="303"/>
      <c r="H14" s="369" t="s">
        <v>263</v>
      </c>
      <c r="I14" s="370"/>
      <c r="J14" s="370"/>
      <c r="K14" s="370"/>
      <c r="L14" s="370"/>
      <c r="M14" s="370"/>
      <c r="N14" s="371" t="str">
        <f>'TODOS OS REPORTES'!F8</f>
        <v xml:space="preserve"> </v>
      </c>
      <c r="O14" s="372"/>
      <c r="P14" s="370" t="s">
        <v>264</v>
      </c>
      <c r="Q14" s="370"/>
      <c r="R14" s="302"/>
      <c r="S14" s="302"/>
      <c r="T14" s="303"/>
      <c r="U14" s="369" t="s">
        <v>265</v>
      </c>
      <c r="V14" s="370"/>
      <c r="W14" s="370"/>
      <c r="X14" s="370"/>
      <c r="Y14" s="370"/>
      <c r="Z14" s="373"/>
    </row>
    <row r="15" spans="1:26" s="14" customFormat="1" ht="12" customHeight="1">
      <c r="A15" s="332" t="str">
        <f>'TODOS OS REPORTES'!E8</f>
        <v xml:space="preserve"> </v>
      </c>
      <c r="B15" s="306"/>
      <c r="C15" s="306"/>
      <c r="D15" s="306"/>
      <c r="E15" s="306"/>
      <c r="F15" s="306"/>
      <c r="G15" s="307"/>
      <c r="H15" s="334" t="s">
        <v>30</v>
      </c>
      <c r="I15" s="335"/>
      <c r="J15" s="335"/>
      <c r="K15" s="335"/>
      <c r="L15" s="335"/>
      <c r="M15" s="335"/>
      <c r="N15" s="335"/>
      <c r="O15" s="336"/>
      <c r="P15" s="337" t="str">
        <f>'TODOS OS REPORTES'!H8</f>
        <v xml:space="preserve"> </v>
      </c>
      <c r="Q15" s="337"/>
      <c r="R15" s="337"/>
      <c r="S15" s="337"/>
      <c r="T15" s="338"/>
      <c r="U15" s="44" t="str">
        <f>IF('TODOS OS REPORTES'!O8="SIM","X"," ")</f>
        <v xml:space="preserve"> </v>
      </c>
      <c r="V15" s="374" t="s">
        <v>266</v>
      </c>
      <c r="W15" s="374"/>
      <c r="X15" s="374"/>
      <c r="Y15" s="374"/>
      <c r="Z15" s="16" t="str">
        <f>IF('TODOS OS REPORTES'!O8="SIM",'TODOS OS REPORTES'!Q8," ")</f>
        <v xml:space="preserve"> </v>
      </c>
    </row>
    <row r="16" spans="1:26" s="14" customFormat="1" ht="12" customHeight="1">
      <c r="A16" s="333"/>
      <c r="B16" s="319"/>
      <c r="C16" s="319"/>
      <c r="D16" s="319"/>
      <c r="E16" s="319"/>
      <c r="F16" s="319"/>
      <c r="G16" s="320"/>
      <c r="H16" s="344" t="s">
        <v>267</v>
      </c>
      <c r="I16" s="345"/>
      <c r="J16" s="345"/>
      <c r="K16" s="345"/>
      <c r="L16" s="345"/>
      <c r="M16" s="345"/>
      <c r="N16" s="346" t="str">
        <f>'TODOS OS REPORTES'!G8</f>
        <v xml:space="preserve"> </v>
      </c>
      <c r="O16" s="347"/>
      <c r="P16" s="348" t="s">
        <v>30</v>
      </c>
      <c r="Q16" s="348"/>
      <c r="R16" s="349"/>
      <c r="S16" s="349"/>
      <c r="T16" s="350"/>
      <c r="U16" s="52" t="str">
        <f>IF('TODOS OS REPORTES'!O8="NÃO","X"," ")</f>
        <v xml:space="preserve"> </v>
      </c>
      <c r="V16" s="351" t="s">
        <v>268</v>
      </c>
      <c r="W16" s="351"/>
      <c r="X16" s="351"/>
      <c r="Y16" s="351"/>
      <c r="Z16" s="17"/>
    </row>
    <row r="17" spans="1:27" s="14" customFormat="1" ht="12">
      <c r="A17" s="265" t="s">
        <v>269</v>
      </c>
      <c r="B17" s="266"/>
      <c r="C17" s="266"/>
      <c r="D17" s="266"/>
      <c r="E17" s="266"/>
      <c r="F17" s="266"/>
      <c r="G17" s="323"/>
      <c r="H17" s="265" t="s">
        <v>270</v>
      </c>
      <c r="I17" s="266"/>
      <c r="J17" s="266"/>
      <c r="K17" s="343"/>
      <c r="L17" s="341" t="s">
        <v>271</v>
      </c>
      <c r="M17" s="342"/>
      <c r="N17" s="342"/>
      <c r="O17" s="342"/>
      <c r="P17" s="342"/>
      <c r="Q17" s="342"/>
      <c r="R17" s="342"/>
      <c r="S17" s="342"/>
      <c r="T17" s="343"/>
      <c r="U17" s="265" t="s">
        <v>272</v>
      </c>
      <c r="V17" s="266"/>
      <c r="W17" s="266"/>
      <c r="X17" s="266"/>
      <c r="Y17" s="266"/>
      <c r="Z17" s="323"/>
    </row>
    <row r="18" spans="1:27" s="14" customFormat="1" ht="12">
      <c r="A18" s="352" t="str">
        <f>'TODOS OS REPORTES'!D8</f>
        <v xml:space="preserve"> </v>
      </c>
      <c r="B18" s="353"/>
      <c r="C18" s="353"/>
      <c r="D18" s="353"/>
      <c r="E18" s="353"/>
      <c r="F18" s="353"/>
      <c r="G18" s="354"/>
      <c r="H18" s="355" t="str">
        <f>'TODOS OS REPORTES'!I8</f>
        <v xml:space="preserve"> </v>
      </c>
      <c r="I18" s="356"/>
      <c r="J18" s="356"/>
      <c r="K18" s="357"/>
      <c r="L18" s="271" t="str">
        <f>'TODOS OS REPORTES'!J8</f>
        <v xml:space="preserve"> </v>
      </c>
      <c r="M18" s="272"/>
      <c r="N18" s="272"/>
      <c r="O18" s="272"/>
      <c r="P18" s="272"/>
      <c r="Q18" s="272"/>
      <c r="R18" s="272"/>
      <c r="S18" s="272"/>
      <c r="T18" s="273"/>
      <c r="U18" s="18"/>
      <c r="V18" s="44" t="str">
        <f>IF('TODOS OS REPORTES'!L8="IMC","X"," ")</f>
        <v xml:space="preserve"> </v>
      </c>
      <c r="W18" s="339" t="s">
        <v>52</v>
      </c>
      <c r="X18" s="340"/>
      <c r="Y18" s="52" t="str">
        <f>IF('TODOS OS REPORTES'!L8="VMC","X"," ")</f>
        <v xml:space="preserve"> </v>
      </c>
      <c r="Z18" s="19" t="s">
        <v>273</v>
      </c>
    </row>
    <row r="19" spans="1:27" s="14" customFormat="1" ht="12" customHeight="1">
      <c r="A19" s="317" t="s">
        <v>274</v>
      </c>
      <c r="B19" s="318"/>
      <c r="C19" s="318"/>
      <c r="D19" s="318"/>
      <c r="E19" s="304" t="str">
        <f>CONCATENATE('TODOS OS REPORTES'!M8," - ",'TODOS OS REPORTES'!N8)</f>
        <v xml:space="preserve">  -  </v>
      </c>
      <c r="F19" s="304"/>
      <c r="G19" s="304"/>
      <c r="H19" s="304"/>
      <c r="I19" s="304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4"/>
      <c r="V19" s="304"/>
      <c r="W19" s="304"/>
      <c r="X19" s="304"/>
      <c r="Y19" s="304"/>
      <c r="Z19" s="305"/>
    </row>
    <row r="20" spans="1:27" s="14" customFormat="1" ht="12">
      <c r="A20" s="325" t="s">
        <v>275</v>
      </c>
      <c r="B20" s="326"/>
      <c r="C20" s="326"/>
      <c r="D20" s="326"/>
      <c r="E20" s="319"/>
      <c r="F20" s="319"/>
      <c r="G20" s="319"/>
      <c r="H20" s="319"/>
      <c r="I20" s="319"/>
      <c r="J20" s="319"/>
      <c r="K20" s="319"/>
      <c r="L20" s="319"/>
      <c r="M20" s="319"/>
      <c r="N20" s="319"/>
      <c r="O20" s="319"/>
      <c r="P20" s="319"/>
      <c r="Q20" s="319"/>
      <c r="R20" s="319"/>
      <c r="S20" s="319"/>
      <c r="T20" s="319"/>
      <c r="U20" s="319"/>
      <c r="V20" s="319"/>
      <c r="W20" s="319"/>
      <c r="X20" s="319"/>
      <c r="Y20" s="319"/>
      <c r="Z20" s="320"/>
    </row>
    <row r="21" spans="1:27" s="14" customFormat="1" ht="15" customHeight="1">
      <c r="A21" s="265" t="s">
        <v>276</v>
      </c>
      <c r="B21" s="266"/>
      <c r="C21" s="266"/>
      <c r="D21" s="266"/>
      <c r="E21" s="266"/>
      <c r="F21" s="266"/>
      <c r="G21" s="266"/>
      <c r="H21" s="266"/>
      <c r="I21" s="266"/>
      <c r="J21" s="323"/>
      <c r="K21" s="324" t="s">
        <v>277</v>
      </c>
      <c r="L21" s="266"/>
      <c r="M21" s="266"/>
      <c r="N21" s="266"/>
      <c r="O21" s="266"/>
      <c r="P21" s="266"/>
      <c r="Q21" s="266"/>
      <c r="R21" s="323"/>
      <c r="S21" s="265" t="s">
        <v>278</v>
      </c>
      <c r="T21" s="266"/>
      <c r="U21" s="266"/>
      <c r="V21" s="266"/>
      <c r="W21" s="266"/>
      <c r="X21" s="266"/>
      <c r="Y21" s="266"/>
      <c r="Z21" s="323"/>
    </row>
    <row r="22" spans="1:27" s="14" customFormat="1" ht="12" customHeight="1">
      <c r="A22" s="271" t="str">
        <f>'TODOS OS REPORTES'!P8</f>
        <v xml:space="preserve"> </v>
      </c>
      <c r="B22" s="272"/>
      <c r="C22" s="272"/>
      <c r="D22" s="272"/>
      <c r="E22" s="272"/>
      <c r="F22" s="272"/>
      <c r="G22" s="272"/>
      <c r="H22" s="272"/>
      <c r="I22" s="272"/>
      <c r="J22" s="273"/>
      <c r="K22" s="312" t="s">
        <v>279</v>
      </c>
      <c r="L22" s="313"/>
      <c r="M22" s="313"/>
      <c r="N22" s="313"/>
      <c r="O22" s="313"/>
      <c r="P22" s="313"/>
      <c r="Q22" s="327" t="str">
        <f>'TODOS OS REPORTES'!S8</f>
        <v xml:space="preserve"> </v>
      </c>
      <c r="R22" s="328"/>
      <c r="S22" s="329" t="str">
        <f>'TODOS OS REPORTES'!R8</f>
        <v xml:space="preserve"> </v>
      </c>
      <c r="T22" s="330"/>
      <c r="U22" s="330"/>
      <c r="V22" s="330"/>
      <c r="W22" s="330"/>
      <c r="X22" s="330"/>
      <c r="Y22" s="330"/>
      <c r="Z22" s="328"/>
    </row>
    <row r="23" spans="1:27" s="14" customFormat="1" ht="15" customHeight="1">
      <c r="A23" s="265" t="s">
        <v>280</v>
      </c>
      <c r="B23" s="266"/>
      <c r="C23" s="266"/>
      <c r="D23" s="266"/>
      <c r="E23" s="266"/>
      <c r="F23" s="266"/>
      <c r="G23" s="266"/>
      <c r="H23" s="321" t="s">
        <v>281</v>
      </c>
      <c r="I23" s="321"/>
      <c r="J23" s="322" t="str">
        <f>'TODOS OS REPORTES'!AG8</f>
        <v xml:space="preserve"> </v>
      </c>
      <c r="K23" s="322"/>
      <c r="L23" s="322"/>
      <c r="M23" s="322"/>
      <c r="N23" s="321" t="s">
        <v>282</v>
      </c>
      <c r="O23" s="321"/>
      <c r="P23" s="322" t="str">
        <f>'TODOS OS REPORTES'!AH8</f>
        <v xml:space="preserve"> </v>
      </c>
      <c r="Q23" s="322"/>
      <c r="R23" s="321" t="s">
        <v>283</v>
      </c>
      <c r="S23" s="321"/>
      <c r="T23" s="321"/>
      <c r="U23" s="322" t="str">
        <f>'TODOS OS REPORTES'!AK8</f>
        <v xml:space="preserve"> </v>
      </c>
      <c r="V23" s="322"/>
      <c r="W23" s="322"/>
      <c r="X23" s="20" t="s">
        <v>284</v>
      </c>
      <c r="Y23" s="322" t="str">
        <f>'TODOS OS REPORTES'!AL8</f>
        <v xml:space="preserve"> </v>
      </c>
      <c r="Z23" s="331"/>
    </row>
    <row r="24" spans="1:27" s="14" customFormat="1" ht="12">
      <c r="A24" s="314" t="s">
        <v>285</v>
      </c>
      <c r="B24" s="315"/>
      <c r="C24" s="315"/>
      <c r="D24" s="315"/>
      <c r="E24" s="315"/>
      <c r="F24" s="315"/>
      <c r="G24" s="315"/>
      <c r="H24" s="295" t="s">
        <v>286</v>
      </c>
      <c r="I24" s="295"/>
      <c r="J24" s="295"/>
      <c r="K24" s="316" t="str">
        <f>'TODOS OS REPORTES'!AI8</f>
        <v xml:space="preserve"> </v>
      </c>
      <c r="L24" s="316"/>
      <c r="M24" s="316"/>
      <c r="N24" s="67" t="s">
        <v>287</v>
      </c>
      <c r="O24" s="316" t="str">
        <f>'TODOS OS REPORTES'!AJ8</f>
        <v xml:space="preserve"> </v>
      </c>
      <c r="P24" s="316"/>
      <c r="Q24" s="316"/>
      <c r="R24" s="316"/>
      <c r="S24" s="316"/>
      <c r="T24" s="316"/>
      <c r="U24" s="295" t="s">
        <v>288</v>
      </c>
      <c r="V24" s="295"/>
      <c r="W24" s="295"/>
      <c r="X24" s="295"/>
      <c r="Y24" s="295"/>
      <c r="Z24" s="21" t="str">
        <f>'TODOS OS REPORTES'!AF8</f>
        <v xml:space="preserve"> </v>
      </c>
    </row>
    <row r="25" spans="1:27" s="14" customFormat="1" ht="12" customHeight="1">
      <c r="A25" s="265" t="s">
        <v>289</v>
      </c>
      <c r="B25" s="266"/>
      <c r="C25" s="266"/>
      <c r="D25" s="266"/>
      <c r="E25" s="266"/>
      <c r="F25" s="266"/>
      <c r="G25" s="266"/>
      <c r="H25" s="304" t="str">
        <f>'TODOS OS REPORTES'!AB8</f>
        <v xml:space="preserve"> </v>
      </c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4"/>
      <c r="Y25" s="304"/>
      <c r="Z25" s="305"/>
    </row>
    <row r="26" spans="1:27" s="14" customFormat="1" ht="12">
      <c r="A26" s="308" t="s">
        <v>290</v>
      </c>
      <c r="B26" s="281"/>
      <c r="C26" s="281"/>
      <c r="D26" s="281"/>
      <c r="E26" s="281"/>
      <c r="F26" s="281"/>
      <c r="G26" s="281"/>
      <c r="H26" s="306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6"/>
      <c r="W26" s="306"/>
      <c r="X26" s="306"/>
      <c r="Y26" s="306"/>
      <c r="Z26" s="307"/>
    </row>
    <row r="27" spans="1:27" s="14" customFormat="1" ht="12" customHeight="1">
      <c r="A27" s="309" t="s">
        <v>291</v>
      </c>
      <c r="B27" s="310"/>
      <c r="C27" s="310"/>
      <c r="D27" s="310"/>
      <c r="E27" s="310"/>
      <c r="F27" s="310"/>
      <c r="G27" s="310"/>
      <c r="H27" s="310"/>
      <c r="I27" s="310"/>
      <c r="J27" s="310"/>
      <c r="K27" s="310"/>
      <c r="L27" s="310"/>
      <c r="M27" s="310"/>
      <c r="N27" s="310"/>
      <c r="O27" s="310"/>
      <c r="P27" s="310"/>
      <c r="Q27" s="310"/>
      <c r="R27" s="310"/>
      <c r="S27" s="310"/>
      <c r="T27" s="310"/>
      <c r="U27" s="310"/>
      <c r="V27" s="310"/>
      <c r="W27" s="310"/>
      <c r="X27" s="310"/>
      <c r="Y27" s="310"/>
      <c r="Z27" s="311"/>
    </row>
    <row r="28" spans="1:27" s="14" customFormat="1" ht="12.75">
      <c r="A28" s="268" t="s">
        <v>292</v>
      </c>
      <c r="B28" s="269"/>
      <c r="C28" s="269"/>
      <c r="D28" s="269"/>
      <c r="E28" s="269"/>
      <c r="F28" s="269"/>
      <c r="G28" s="269"/>
      <c r="H28" s="269"/>
      <c r="I28" s="269"/>
      <c r="J28" s="269"/>
      <c r="K28" s="269"/>
      <c r="L28" s="269"/>
      <c r="M28" s="269"/>
      <c r="N28" s="269"/>
      <c r="O28" s="269"/>
      <c r="P28" s="269"/>
      <c r="Q28" s="269"/>
      <c r="R28" s="269"/>
      <c r="S28" s="269"/>
      <c r="T28" s="269"/>
      <c r="U28" s="269"/>
      <c r="V28" s="269"/>
      <c r="W28" s="269"/>
      <c r="X28" s="269"/>
      <c r="Y28" s="269"/>
      <c r="Z28" s="270"/>
    </row>
    <row r="29" spans="1:27" s="14" customFormat="1" ht="12" customHeight="1">
      <c r="A29" s="298" t="s">
        <v>293</v>
      </c>
      <c r="B29" s="299"/>
      <c r="C29" s="299"/>
      <c r="D29" s="299"/>
      <c r="E29" s="299"/>
      <c r="F29" s="299"/>
      <c r="G29" s="299"/>
      <c r="H29" s="299"/>
      <c r="I29" s="299"/>
      <c r="J29" s="299"/>
      <c r="K29" s="299"/>
      <c r="L29" s="300"/>
      <c r="M29" s="301" t="s">
        <v>294</v>
      </c>
      <c r="N29" s="302"/>
      <c r="O29" s="302"/>
      <c r="P29" s="302"/>
      <c r="Q29" s="302"/>
      <c r="R29" s="302"/>
      <c r="S29" s="303"/>
      <c r="T29" s="302" t="s">
        <v>295</v>
      </c>
      <c r="U29" s="302"/>
      <c r="V29" s="302"/>
      <c r="W29" s="302"/>
      <c r="X29" s="302"/>
      <c r="Y29" s="302"/>
      <c r="Z29" s="303"/>
    </row>
    <row r="30" spans="1:27" s="14" customFormat="1" ht="12">
      <c r="A30" s="297" t="str">
        <f>'TODOS OS REPORTES'!Q8</f>
        <v xml:space="preserve"> </v>
      </c>
      <c r="B30" s="294"/>
      <c r="C30" s="294"/>
      <c r="D30" s="294"/>
      <c r="E30" s="294"/>
      <c r="F30" s="294"/>
      <c r="G30" s="294"/>
      <c r="H30" s="294"/>
      <c r="I30" s="294"/>
      <c r="J30" s="294"/>
      <c r="K30" s="294"/>
      <c r="L30" s="294"/>
      <c r="M30" s="22"/>
      <c r="N30" s="13"/>
      <c r="O30" s="13"/>
      <c r="P30" s="13"/>
      <c r="Q30" s="13"/>
      <c r="R30" s="13"/>
      <c r="S30" s="17"/>
      <c r="T30" s="292" t="s">
        <v>296</v>
      </c>
      <c r="U30" s="292"/>
      <c r="V30" s="292"/>
      <c r="W30" s="292"/>
      <c r="X30" s="292"/>
      <c r="Y30" s="292"/>
      <c r="Z30" s="293"/>
    </row>
    <row r="31" spans="1:27" s="14" customFormat="1" ht="12">
      <c r="A31" s="280" t="s">
        <v>297</v>
      </c>
      <c r="B31" s="281"/>
      <c r="C31" s="281"/>
      <c r="D31" s="281"/>
      <c r="E31" s="281"/>
      <c r="F31" s="281"/>
      <c r="G31" s="281"/>
      <c r="H31" s="281"/>
      <c r="I31" s="281"/>
      <c r="J31" s="281"/>
      <c r="K31" s="281"/>
      <c r="L31" s="296"/>
      <c r="M31" s="291" t="s">
        <v>298</v>
      </c>
      <c r="N31" s="292"/>
      <c r="O31" s="292"/>
      <c r="P31" s="292"/>
      <c r="Q31" s="293"/>
      <c r="R31" s="15" t="str">
        <f>IF(S22&gt;0,"X"," ")</f>
        <v>X</v>
      </c>
      <c r="S31" s="17"/>
      <c r="T31" s="13"/>
      <c r="U31" s="13"/>
      <c r="V31" s="13"/>
      <c r="W31" s="13"/>
      <c r="X31" s="13"/>
      <c r="Y31" s="13"/>
      <c r="Z31" s="17"/>
    </row>
    <row r="32" spans="1:27" s="14" customFormat="1" ht="12">
      <c r="A32" s="22"/>
      <c r="B32" s="15" t="str">
        <f>IF('TODOS OS REPORTES'!U8="MODO C","X"," ")</f>
        <v xml:space="preserve"> </v>
      </c>
      <c r="C32" s="280" t="s">
        <v>299</v>
      </c>
      <c r="D32" s="296"/>
      <c r="E32" s="16" t="str">
        <f>IF('TODOS OS REPORTES'!U8="PILOTO","X"," ")</f>
        <v xml:space="preserve"> </v>
      </c>
      <c r="F32" s="280" t="s">
        <v>300</v>
      </c>
      <c r="G32" s="281"/>
      <c r="H32" s="296"/>
      <c r="I32" s="15" t="str">
        <f>IF('TODOS OS REPORTES'!U8="ADS","X"," ")</f>
        <v xml:space="preserve"> </v>
      </c>
      <c r="J32" s="280" t="s">
        <v>301</v>
      </c>
      <c r="K32" s="281"/>
      <c r="L32" s="281"/>
      <c r="M32" s="23"/>
      <c r="N32" s="24"/>
      <c r="O32" s="24"/>
      <c r="P32" s="24"/>
      <c r="Q32" s="24"/>
      <c r="R32" s="25"/>
      <c r="S32" s="17"/>
      <c r="T32" s="13"/>
      <c r="U32" s="15" t="str">
        <f>IF(MID('TODOS OS REPORTES'!Q8,3,1)="0","X"," ")</f>
        <v xml:space="preserve"> </v>
      </c>
      <c r="V32" s="280" t="s">
        <v>302</v>
      </c>
      <c r="W32" s="281"/>
      <c r="X32" s="281"/>
      <c r="Y32" s="13"/>
      <c r="Z32" s="13"/>
      <c r="AA32" s="26"/>
    </row>
    <row r="33" spans="1:27" s="14" customFormat="1" ht="12">
      <c r="A33" s="22"/>
      <c r="B33" s="27"/>
      <c r="C33" s="28"/>
      <c r="D33" s="28"/>
      <c r="E33" s="27"/>
      <c r="F33" s="28"/>
      <c r="G33" s="28"/>
      <c r="H33" s="28"/>
      <c r="I33" s="27"/>
      <c r="J33" s="28"/>
      <c r="K33" s="28"/>
      <c r="L33" s="28"/>
      <c r="M33" s="291" t="s">
        <v>303</v>
      </c>
      <c r="N33" s="292"/>
      <c r="O33" s="292"/>
      <c r="P33" s="292"/>
      <c r="Q33" s="293"/>
      <c r="R33" s="15" t="str">
        <f>IF(S22&lt;0,"X"," ")</f>
        <v xml:space="preserve"> </v>
      </c>
      <c r="S33" s="17"/>
      <c r="T33" s="13"/>
      <c r="U33" s="27"/>
      <c r="V33" s="28"/>
      <c r="W33" s="28"/>
      <c r="X33" s="28"/>
      <c r="Y33" s="13"/>
      <c r="Z33" s="28"/>
      <c r="AA33" s="26"/>
    </row>
    <row r="34" spans="1:27" s="14" customFormat="1" ht="12">
      <c r="A34" s="13"/>
      <c r="B34" s="13"/>
      <c r="C34" s="15" t="str">
        <f>IF(AND('TODOS OS REPORTES'!U8&lt;&gt;"MODO C",'TODOS OS REPORTES'!U8&lt;&gt;"PILOTO",'TODOS OS REPORTES'!U8&lt;&gt;"ADS"),"X"," ")</f>
        <v>X</v>
      </c>
      <c r="D34" s="13" t="s">
        <v>304</v>
      </c>
      <c r="E34" s="294" t="str">
        <f>IF(C34="X",'TODOS OS REPORTES'!U8," ")</f>
        <v xml:space="preserve"> </v>
      </c>
      <c r="F34" s="294"/>
      <c r="G34" s="294"/>
      <c r="H34" s="294"/>
      <c r="I34" s="294"/>
      <c r="J34" s="294"/>
      <c r="K34" s="294"/>
      <c r="L34" s="294"/>
      <c r="M34" s="23"/>
      <c r="N34" s="24"/>
      <c r="O34" s="24"/>
      <c r="P34" s="24"/>
      <c r="Q34" s="24"/>
      <c r="R34" s="27"/>
      <c r="S34" s="13"/>
      <c r="T34" s="22"/>
      <c r="U34" s="15" t="str">
        <f>IF(MID('TODOS OS REPORTES'!Q8,3,1)&lt;&gt;"0","X"," ")</f>
        <v>X</v>
      </c>
      <c r="V34" s="280" t="s">
        <v>268</v>
      </c>
      <c r="W34" s="281"/>
      <c r="X34" s="281"/>
      <c r="Y34" s="13"/>
      <c r="Z34" s="13"/>
      <c r="AA34" s="26"/>
    </row>
    <row r="35" spans="1:27" s="14" customFormat="1" ht="12">
      <c r="A35" s="29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1"/>
      <c r="N35" s="32"/>
      <c r="O35" s="32"/>
      <c r="P35" s="32"/>
      <c r="Q35" s="32"/>
      <c r="R35" s="33"/>
      <c r="S35" s="30"/>
      <c r="T35" s="29"/>
      <c r="U35" s="30"/>
      <c r="V35" s="30"/>
      <c r="W35" s="30"/>
      <c r="X35" s="30"/>
      <c r="Y35" s="30"/>
      <c r="Z35" s="30"/>
      <c r="AA35" s="26"/>
    </row>
    <row r="36" spans="1:27" s="14" customFormat="1" ht="12.75">
      <c r="A36" s="282" t="s">
        <v>305</v>
      </c>
      <c r="B36" s="283"/>
      <c r="C36" s="283"/>
      <c r="D36" s="283"/>
      <c r="E36" s="283"/>
      <c r="F36" s="283"/>
      <c r="G36" s="283"/>
      <c r="H36" s="283"/>
      <c r="I36" s="283"/>
      <c r="J36" s="283"/>
      <c r="K36" s="283"/>
      <c r="L36" s="283"/>
      <c r="M36" s="283"/>
      <c r="N36" s="283"/>
      <c r="O36" s="283"/>
      <c r="P36" s="283"/>
      <c r="Q36" s="283"/>
      <c r="R36" s="283"/>
      <c r="S36" s="283"/>
      <c r="T36" s="283"/>
      <c r="U36" s="283"/>
      <c r="V36" s="283"/>
      <c r="W36" s="283"/>
      <c r="X36" s="283"/>
      <c r="Y36" s="283"/>
      <c r="Z36" s="284"/>
    </row>
    <row r="37" spans="1:27" s="14" customFormat="1" ht="23.25" customHeight="1">
      <c r="A37" s="285" t="s">
        <v>306</v>
      </c>
      <c r="B37" s="286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  <c r="Z37" s="287"/>
    </row>
    <row r="38" spans="1:27" s="14" customFormat="1" ht="120" customHeight="1">
      <c r="A38" s="288" t="str">
        <f>'TODOS OS REPORTES'!AC8</f>
        <v xml:space="preserve"> </v>
      </c>
      <c r="B38" s="289"/>
      <c r="C38" s="289"/>
      <c r="D38" s="289"/>
      <c r="E38" s="289"/>
      <c r="F38" s="289"/>
      <c r="G38" s="289"/>
      <c r="H38" s="289"/>
      <c r="I38" s="289"/>
      <c r="J38" s="289"/>
      <c r="K38" s="289"/>
      <c r="L38" s="289"/>
      <c r="M38" s="289"/>
      <c r="N38" s="289"/>
      <c r="O38" s="289"/>
      <c r="P38" s="289"/>
      <c r="Q38" s="289"/>
      <c r="R38" s="289"/>
      <c r="S38" s="289"/>
      <c r="T38" s="289"/>
      <c r="U38" s="289"/>
      <c r="V38" s="289"/>
      <c r="W38" s="289"/>
      <c r="X38" s="289"/>
      <c r="Y38" s="289"/>
      <c r="Z38" s="290"/>
    </row>
    <row r="39" spans="1:27" s="14" customFormat="1" ht="12">
      <c r="A39" s="274" t="s">
        <v>307</v>
      </c>
      <c r="B39" s="275"/>
      <c r="C39" s="275"/>
      <c r="D39" s="275"/>
      <c r="E39" s="275"/>
      <c r="F39" s="275"/>
      <c r="G39" s="275"/>
      <c r="H39" s="275"/>
      <c r="I39" s="275"/>
      <c r="J39" s="275"/>
      <c r="K39" s="275"/>
      <c r="L39" s="275"/>
      <c r="M39" s="275"/>
      <c r="N39" s="275"/>
      <c r="O39" s="275"/>
      <c r="P39" s="275"/>
      <c r="Q39" s="275"/>
      <c r="R39" s="275"/>
      <c r="S39" s="275"/>
      <c r="T39" s="275"/>
      <c r="U39" s="275"/>
      <c r="V39" s="275"/>
      <c r="W39" s="275"/>
      <c r="X39" s="275"/>
      <c r="Y39" s="275"/>
      <c r="Z39" s="276"/>
    </row>
    <row r="40" spans="1:27" s="14" customFormat="1" ht="60" customHeight="1">
      <c r="A40" s="277" t="str">
        <f>'TODOS OS REPORTES'!AD8</f>
        <v xml:space="preserve"> </v>
      </c>
      <c r="B40" s="278"/>
      <c r="C40" s="278"/>
      <c r="D40" s="278"/>
      <c r="E40" s="278"/>
      <c r="F40" s="278"/>
      <c r="G40" s="278"/>
      <c r="H40" s="278"/>
      <c r="I40" s="278"/>
      <c r="J40" s="278"/>
      <c r="K40" s="278"/>
      <c r="L40" s="278"/>
      <c r="M40" s="278"/>
      <c r="N40" s="278"/>
      <c r="O40" s="278"/>
      <c r="P40" s="278"/>
      <c r="Q40" s="278"/>
      <c r="R40" s="278"/>
      <c r="S40" s="278"/>
      <c r="T40" s="278"/>
      <c r="U40" s="278"/>
      <c r="V40" s="278"/>
      <c r="W40" s="278"/>
      <c r="X40" s="278"/>
      <c r="Y40" s="278"/>
      <c r="Z40" s="279"/>
    </row>
    <row r="41" spans="1:27" s="13" customFormat="1">
      <c r="B41" s="267" t="s">
        <v>308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  <c r="S41" s="267"/>
      <c r="T41" s="267"/>
      <c r="U41" s="267"/>
      <c r="V41" s="267"/>
      <c r="W41" s="267"/>
      <c r="X41" s="267"/>
      <c r="Y41" s="267"/>
    </row>
    <row r="42" spans="1:27" s="13" customFormat="1">
      <c r="B42" s="252" t="s">
        <v>309</v>
      </c>
      <c r="C42" s="252"/>
      <c r="D42" s="252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2"/>
      <c r="R42" s="252"/>
      <c r="S42" s="252"/>
      <c r="T42" s="252"/>
      <c r="U42" s="252"/>
      <c r="V42" s="252"/>
      <c r="W42" s="252"/>
      <c r="X42" s="252"/>
      <c r="Y42" s="252"/>
    </row>
    <row r="43" spans="1:27" s="13" customFormat="1">
      <c r="B43" s="252" t="s">
        <v>223</v>
      </c>
      <c r="C43" s="252"/>
      <c r="D43" s="252"/>
      <c r="E43" s="252"/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2"/>
      <c r="Q43" s="252"/>
      <c r="R43" s="252"/>
      <c r="S43" s="252"/>
      <c r="T43" s="252"/>
      <c r="U43" s="252"/>
      <c r="V43" s="252"/>
      <c r="W43" s="252"/>
      <c r="X43" s="252"/>
      <c r="Y43" s="252"/>
    </row>
    <row r="44" spans="1:27" s="13" customFormat="1">
      <c r="B44" s="252" t="s">
        <v>310</v>
      </c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52"/>
      <c r="W44" s="252"/>
      <c r="X44" s="252"/>
      <c r="Y44" s="252"/>
    </row>
    <row r="45" spans="1:27" s="13" customFormat="1">
      <c r="B45" s="252" t="s">
        <v>311</v>
      </c>
      <c r="C45" s="252"/>
      <c r="D45" s="252"/>
      <c r="E45" s="252"/>
      <c r="F45" s="252"/>
      <c r="G45" s="252"/>
      <c r="H45" s="252"/>
      <c r="I45" s="252"/>
      <c r="J45" s="252"/>
      <c r="K45" s="252"/>
      <c r="L45" s="252"/>
      <c r="M45" s="252"/>
      <c r="N45" s="252"/>
      <c r="O45" s="252"/>
      <c r="P45" s="252"/>
      <c r="Q45" s="252"/>
      <c r="R45" s="252"/>
      <c r="S45" s="252"/>
      <c r="T45" s="252"/>
      <c r="U45" s="252"/>
      <c r="V45" s="252"/>
      <c r="W45" s="252"/>
      <c r="X45" s="252"/>
      <c r="Y45" s="28"/>
    </row>
    <row r="46" spans="1:27" s="13" customFormat="1">
      <c r="B46" s="252" t="s">
        <v>312</v>
      </c>
      <c r="C46" s="252"/>
      <c r="D46" s="252"/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2"/>
      <c r="R46" s="252"/>
      <c r="S46" s="252"/>
      <c r="T46" s="252"/>
      <c r="U46" s="252"/>
      <c r="V46" s="252"/>
      <c r="W46" s="252"/>
      <c r="X46" s="252"/>
      <c r="Y46" s="28"/>
    </row>
    <row r="47" spans="1:27" s="14" customFormat="1" ht="12"/>
    <row r="48" spans="1:27" s="14" customFormat="1" ht="12"/>
    <row r="49" s="14" customFormat="1" ht="12"/>
    <row r="50" s="14" customFormat="1" ht="12"/>
  </sheetData>
  <mergeCells count="88">
    <mergeCell ref="N8:P8"/>
    <mergeCell ref="A1:M5"/>
    <mergeCell ref="N1:P5"/>
    <mergeCell ref="Q1:Z5"/>
    <mergeCell ref="A6:Z6"/>
    <mergeCell ref="N7:P7"/>
    <mergeCell ref="A10:Z10"/>
    <mergeCell ref="A11:Z11"/>
    <mergeCell ref="A12:D12"/>
    <mergeCell ref="E12:J12"/>
    <mergeCell ref="K12:P12"/>
    <mergeCell ref="Q12:Z12"/>
    <mergeCell ref="A13:Z13"/>
    <mergeCell ref="A14:G14"/>
    <mergeCell ref="H14:M14"/>
    <mergeCell ref="N14:O14"/>
    <mergeCell ref="P14:T14"/>
    <mergeCell ref="U14:Z14"/>
    <mergeCell ref="H15:O15"/>
    <mergeCell ref="P15:T15"/>
    <mergeCell ref="V15:Y15"/>
    <mergeCell ref="H16:M16"/>
    <mergeCell ref="U17:Z17"/>
    <mergeCell ref="H17:K17"/>
    <mergeCell ref="N16:O16"/>
    <mergeCell ref="P16:T16"/>
    <mergeCell ref="V16:Y16"/>
    <mergeCell ref="A17:G17"/>
    <mergeCell ref="R23:T23"/>
    <mergeCell ref="U23:W23"/>
    <mergeCell ref="P23:Q23"/>
    <mergeCell ref="A19:D19"/>
    <mergeCell ref="E19:Z20"/>
    <mergeCell ref="A20:D20"/>
    <mergeCell ref="A21:J21"/>
    <mergeCell ref="K21:R21"/>
    <mergeCell ref="A18:G18"/>
    <mergeCell ref="H18:K18"/>
    <mergeCell ref="L18:T18"/>
    <mergeCell ref="L17:T17"/>
    <mergeCell ref="W18:X18"/>
    <mergeCell ref="A29:L29"/>
    <mergeCell ref="M29:S29"/>
    <mergeCell ref="T29:Z29"/>
    <mergeCell ref="S21:Z21"/>
    <mergeCell ref="A23:G23"/>
    <mergeCell ref="H23:I23"/>
    <mergeCell ref="J23:M23"/>
    <mergeCell ref="N23:O23"/>
    <mergeCell ref="A22:J22"/>
    <mergeCell ref="K22:P22"/>
    <mergeCell ref="Q22:R22"/>
    <mergeCell ref="S22:Z22"/>
    <mergeCell ref="Y23:Z23"/>
    <mergeCell ref="A25:G25"/>
    <mergeCell ref="H25:Z26"/>
    <mergeCell ref="B46:X46"/>
    <mergeCell ref="A30:L30"/>
    <mergeCell ref="T30:Z30"/>
    <mergeCell ref="A31:L31"/>
    <mergeCell ref="M31:Q31"/>
    <mergeCell ref="C32:D32"/>
    <mergeCell ref="F32:H32"/>
    <mergeCell ref="J32:L32"/>
    <mergeCell ref="V32:X32"/>
    <mergeCell ref="M33:Q33"/>
    <mergeCell ref="E34:L34"/>
    <mergeCell ref="V34:X34"/>
    <mergeCell ref="A36:Z36"/>
    <mergeCell ref="A37:Z37"/>
    <mergeCell ref="A38:Z38"/>
    <mergeCell ref="B45:X45"/>
    <mergeCell ref="A9:Z9"/>
    <mergeCell ref="B41:Y41"/>
    <mergeCell ref="B42:Y42"/>
    <mergeCell ref="B43:Y43"/>
    <mergeCell ref="B44:Y44"/>
    <mergeCell ref="A39:Z39"/>
    <mergeCell ref="A40:Z40"/>
    <mergeCell ref="A26:G26"/>
    <mergeCell ref="A27:Z27"/>
    <mergeCell ref="A28:Z28"/>
    <mergeCell ref="A24:G24"/>
    <mergeCell ref="H24:J24"/>
    <mergeCell ref="K24:M24"/>
    <mergeCell ref="O24:T24"/>
    <mergeCell ref="U24:Y24"/>
    <mergeCell ref="A15:G16"/>
  </mergeCells>
  <phoneticPr fontId="1" type="noConversion"/>
  <pageMargins left="0.511811024" right="0.511811024" top="0.78740157499999996" bottom="0.78740157499999996" header="0.31496062000000002" footer="0.31496062000000002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Comando da Aeronáutica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taveirarbt</dc:creator>
  <cp:keywords/>
  <dc:description/>
  <cp:lastModifiedBy>CON NS Carion (CGNA)</cp:lastModifiedBy>
  <cp:revision/>
  <dcterms:created xsi:type="dcterms:W3CDTF">2011-04-05T20:11:54Z</dcterms:created>
  <dcterms:modified xsi:type="dcterms:W3CDTF">2024-12-16T14:01:10Z</dcterms:modified>
  <cp:category/>
  <cp:contentStatus/>
</cp:coreProperties>
</file>